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kkeS\Documents\Littoistenjärvi\uposkasvit\"/>
    </mc:Choice>
  </mc:AlternateContent>
  <xr:revisionPtr revIDLastSave="0" documentId="13_ncr:1_{D6B0F212-86EF-477F-AD00-607A99AFCCA5}" xr6:coauthVersionLast="45" xr6:coauthVersionMax="45" xr10:uidLastSave="{00000000-0000-0000-0000-000000000000}"/>
  <bookViews>
    <workbookView xWindow="2748" yWindow="1656" windowWidth="19392" windowHeight="9948" activeTab="1" xr2:uid="{00000000-000D-0000-FFFF-FFFF00000000}"/>
  </bookViews>
  <sheets>
    <sheet name="data" sheetId="1" r:id="rId1"/>
    <sheet name="sorted elodea" sheetId="2" r:id="rId2"/>
    <sheet name="sorted ceratop" sheetId="3" r:id="rId3"/>
    <sheet name="Kuvia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2" l="1"/>
  <c r="G35" i="2"/>
  <c r="H34" i="2"/>
  <c r="G34" i="2"/>
  <c r="H32" i="2"/>
  <c r="G32" i="2"/>
  <c r="J32" i="2"/>
  <c r="I32" i="2"/>
  <c r="J33" i="2"/>
  <c r="I33" i="2"/>
  <c r="L18" i="2" l="1"/>
  <c r="L14" i="2"/>
  <c r="J27" i="2"/>
  <c r="G60" i="1" l="1"/>
  <c r="F60" i="1"/>
  <c r="G49" i="1" l="1"/>
  <c r="F49" i="1"/>
  <c r="I10" i="3" l="1"/>
  <c r="H10" i="3"/>
  <c r="I8" i="3"/>
  <c r="H8" i="3"/>
  <c r="J29" i="2"/>
  <c r="I29" i="2"/>
  <c r="I27" i="2"/>
  <c r="J22" i="2"/>
  <c r="I22" i="2"/>
  <c r="J18" i="2"/>
  <c r="I18" i="2"/>
  <c r="J14" i="2"/>
  <c r="I14" i="2"/>
  <c r="J7" i="2"/>
  <c r="I7" i="2"/>
</calcChain>
</file>

<file path=xl/sharedStrings.xml><?xml version="1.0" encoding="utf-8"?>
<sst xmlns="http://schemas.openxmlformats.org/spreadsheetml/2006/main" count="241" uniqueCount="64">
  <si>
    <t>Lab.nro Näytteen kuvaus</t>
  </si>
  <si>
    <t>22347 Littoistenjärvi 1996-VI Ceratophyllum 6</t>
  </si>
  <si>
    <t>22348 Littoistenjärvi 1996-VI Ceratophyllum 3</t>
  </si>
  <si>
    <t>22349 Littoistenjärvi 1996-VI Ceratophyllum 1</t>
  </si>
  <si>
    <t>22350 Littoistenjärvi 1996-VI Elodea 4</t>
  </si>
  <si>
    <t>22351 Littoistenjärvi 1996-VI Elodea 11</t>
  </si>
  <si>
    <t>22352 Littoistenjärvi 1996-VI Elodea 17</t>
  </si>
  <si>
    <t>22353 Littoistenjärvi 2001-Elodea U1-1</t>
  </si>
  <si>
    <t>22354 Littoistenjärvi 2001-Elodea U1-2</t>
  </si>
  <si>
    <t>22355 Littoistenjärvi 2001-Elodea 10-24</t>
  </si>
  <si>
    <t>22356 Littoistenjärvi 2001-Elodea 8-25</t>
  </si>
  <si>
    <t>22357 Littoistenjärvi 2001-Elodea 8-26</t>
  </si>
  <si>
    <t>22358 Littoistenjärvi 2001-Elodea 1-12</t>
  </si>
  <si>
    <t>22359 Littoistenjärvi 1997-VII Elodea L1</t>
  </si>
  <si>
    <t>22360 Littoistenjärvi 1997-VII Elodea L2</t>
  </si>
  <si>
    <t>22361 Littoistenjärvi 1997-VII Elodea L4</t>
  </si>
  <si>
    <t>22362 Littoistenjärvi 1997-VII Elodea L5</t>
  </si>
  <si>
    <t>22363 Littoistenjärvi 1997-VII Elodea L6</t>
  </si>
  <si>
    <t>22364 Littoistenjärvi 1997-VII Elodea U9</t>
  </si>
  <si>
    <t>22365 Littoistenjärvi 1997-VII Elodea U7</t>
  </si>
  <si>
    <t>22366 Littoistenjärvi 1997-VII Elodea U5</t>
  </si>
  <si>
    <t>22367 Littoistenjärvi 1997-VII Elodea U3</t>
  </si>
  <si>
    <t>22368 Littoistenjärvi 1997-VII Elodea U1</t>
  </si>
  <si>
    <t>22369 Littoistenjärvi 1997-VII Elodea L10</t>
  </si>
  <si>
    <t>22370 Littoistenjärvi 1997-VII Elodea L8</t>
  </si>
  <si>
    <t>22371 Littoistenjärvi 1997-IX Ceratophyllum U6</t>
  </si>
  <si>
    <t>22372 Littoistenjärvi 1997-IX Ceratophyllum U5</t>
  </si>
  <si>
    <t>22373 Littoistenjärvi 1997-IX Elodea 10-23</t>
  </si>
  <si>
    <t>22374 Littoistenjärvi 1997-IX Elodea 6-48</t>
  </si>
  <si>
    <t>22375 Littoistenjärvi 1997-IX Elodea 7-21</t>
  </si>
  <si>
    <t>22376 Littoistenjärvi 1997-IX Elodea 4-48</t>
  </si>
  <si>
    <t>Littoistenjärvi uposkasvien ravinneanalyysit</t>
  </si>
  <si>
    <t>c</t>
  </si>
  <si>
    <t>e</t>
  </si>
  <si>
    <t>r</t>
  </si>
  <si>
    <t>u</t>
  </si>
  <si>
    <t>Vuosi</t>
  </si>
  <si>
    <t>Kuukausi</t>
  </si>
  <si>
    <t>Alue</t>
  </si>
  <si>
    <t>TN</t>
  </si>
  <si>
    <t>TN % ka</t>
  </si>
  <si>
    <t>TP % ka</t>
  </si>
  <si>
    <t>Alkuperäiset tulokset</t>
  </si>
  <si>
    <t>Alkuperäiset tulokset järjestettyinä</t>
  </si>
  <si>
    <t>Laji</t>
  </si>
  <si>
    <t>Mean values</t>
  </si>
  <si>
    <t>TP</t>
  </si>
  <si>
    <t>Littoistenjärvi: nutrient contents of submerged plants: Elodea</t>
  </si>
  <si>
    <t>Kk</t>
  </si>
  <si>
    <t>Kk-kesk</t>
  </si>
  <si>
    <t>14.9.2017 LITT / Kasvi Kasvupotentiaalitutkimus</t>
  </si>
  <si>
    <t>Littoistenjärvi syyskuu 2017 10 näytteen keskiarvo</t>
  </si>
  <si>
    <t>10.9.2018 Vesiruton ravinnemääritykset</t>
  </si>
  <si>
    <t>Littoistenjärvi syyskuu 2018 6 näytteen keskiarvo</t>
  </si>
  <si>
    <t>TP97-7</t>
  </si>
  <si>
    <t>TP96-6</t>
  </si>
  <si>
    <t>TP01-8</t>
  </si>
  <si>
    <t>TP97-9</t>
  </si>
  <si>
    <t>TP17-9</t>
  </si>
  <si>
    <t>TP18-9</t>
  </si>
  <si>
    <t>Overall means</t>
  </si>
  <si>
    <t>means 1996-2001</t>
  </si>
  <si>
    <t>sd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</si>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</sst>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4" fontId="0" fillId="0" borderId="0" xfId="0" applyNumberFormat="1"/>
    <xf numFmtId="1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nutrient contents 1996-2018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Nitrogen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0"/>
            <c:trendlineLbl>
              <c:layout>
                <c:manualLayout>
                  <c:x val="-0.21506575825498539"/>
                  <c:y val="-0.2248561645026159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en-FI"/>
                </a:p>
              </c:txPr>
            </c:trendlineLbl>
          </c:trendline>
          <c:xVal>
            <c:numRef>
              <c:f>'sorted elodea'!$E$7:$E$29</c:f>
              <c:numCache>
                <c:formatCode>General</c:formatCode>
                <c:ptCount val="23"/>
                <c:pt idx="0">
                  <c:v>6</c:v>
                </c:pt>
                <c:pt idx="7">
                  <c:v>7</c:v>
                </c:pt>
                <c:pt idx="11">
                  <c:v>8</c:v>
                </c:pt>
                <c:pt idx="15">
                  <c:v>9</c:v>
                </c:pt>
                <c:pt idx="20">
                  <c:v>7</c:v>
                </c:pt>
                <c:pt idx="22">
                  <c:v>8</c:v>
                </c:pt>
              </c:numCache>
            </c:numRef>
          </c:xVal>
          <c:yVal>
            <c:numRef>
              <c:f>'sorted elodea'!$I$7:$I$29</c:f>
              <c:numCache>
                <c:formatCode>0.00</c:formatCode>
                <c:ptCount val="23"/>
                <c:pt idx="0">
                  <c:v>2.3333333333333335</c:v>
                </c:pt>
                <c:pt idx="7">
                  <c:v>2.1428571428571432</c:v>
                </c:pt>
                <c:pt idx="11">
                  <c:v>2.4249999999999998</c:v>
                </c:pt>
                <c:pt idx="15">
                  <c:v>1.6</c:v>
                </c:pt>
                <c:pt idx="20">
                  <c:v>2.78</c:v>
                </c:pt>
                <c:pt idx="22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DD-457C-947C-15DB6E322612}"/>
            </c:ext>
          </c:extLst>
        </c:ser>
        <c:ser>
          <c:idx val="1"/>
          <c:order val="1"/>
          <c:tx>
            <c:v>Phosphorus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0"/>
            <c:trendlineLbl>
              <c:layout>
                <c:manualLayout>
                  <c:x val="0.14517195460861509"/>
                  <c:y val="-1.8762058716170413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en-FI"/>
                </a:p>
              </c:txPr>
            </c:trendlineLbl>
          </c:trendline>
          <c:xVal>
            <c:numRef>
              <c:f>'sorted elodea'!$E$7:$E$29</c:f>
              <c:numCache>
                <c:formatCode>General</c:formatCode>
                <c:ptCount val="23"/>
                <c:pt idx="0">
                  <c:v>6</c:v>
                </c:pt>
                <c:pt idx="7">
                  <c:v>7</c:v>
                </c:pt>
                <c:pt idx="11">
                  <c:v>8</c:v>
                </c:pt>
                <c:pt idx="15">
                  <c:v>9</c:v>
                </c:pt>
                <c:pt idx="20">
                  <c:v>7</c:v>
                </c:pt>
                <c:pt idx="22">
                  <c:v>8</c:v>
                </c:pt>
              </c:numCache>
            </c:numRef>
          </c:xVal>
          <c:yVal>
            <c:numRef>
              <c:f>'sorted elodea'!$J$7:$J$29</c:f>
              <c:numCache>
                <c:formatCode>0.00</c:formatCode>
                <c:ptCount val="23"/>
                <c:pt idx="0">
                  <c:v>0.42333333333333334</c:v>
                </c:pt>
                <c:pt idx="7">
                  <c:v>0.66285714285714292</c:v>
                </c:pt>
                <c:pt idx="11">
                  <c:v>0.40499999999999997</c:v>
                </c:pt>
                <c:pt idx="15">
                  <c:v>0.29749999999999999</c:v>
                </c:pt>
                <c:pt idx="20">
                  <c:v>1.008</c:v>
                </c:pt>
                <c:pt idx="22">
                  <c:v>0.68500000000000005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DD-457C-947C-15DB6E322612}"/>
            </c:ext>
          </c:extLst>
        </c:ser>
        <c:ser>
          <c:idx val="2"/>
          <c:order val="2"/>
          <c:tx>
            <c:v>TP 2017</c:v>
          </c:tx>
          <c:spPr>
            <a:ln w="28575">
              <a:noFill/>
            </a:ln>
          </c:spPr>
          <c:marker>
            <c:symbol val="circle"/>
            <c:size val="12"/>
            <c:spPr>
              <a:noFill/>
              <a:ln w="38100">
                <a:solidFill>
                  <a:srgbClr val="FF0000"/>
                </a:solidFill>
              </a:ln>
            </c:spPr>
          </c:marker>
          <c:xVal>
            <c:numRef>
              <c:f>'sorted elodea'!$E$30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elodea'!$J$30</c:f>
              <c:numCache>
                <c:formatCode>0.00</c:formatCode>
                <c:ptCount val="1"/>
                <c:pt idx="0">
                  <c:v>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DD-457C-947C-15DB6E322612}"/>
            </c:ext>
          </c:extLst>
        </c:ser>
        <c:ser>
          <c:idx val="3"/>
          <c:order val="3"/>
          <c:tx>
            <c:v>TN 2017</c:v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12"/>
            <c:spPr>
              <a:noFill/>
              <a:ln w="38100"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'sorted elodea'!$E$30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elodea'!$I$30</c:f>
              <c:numCache>
                <c:formatCode>0.00</c:formatCode>
                <c:ptCount val="1"/>
                <c:pt idx="0">
                  <c:v>2.89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DD-457C-947C-15DB6E322612}"/>
            </c:ext>
          </c:extLst>
        </c:ser>
        <c:ser>
          <c:idx val="4"/>
          <c:order val="4"/>
          <c:tx>
            <c:v>TP 2018</c:v>
          </c:tx>
          <c:spPr>
            <a:ln w="28575">
              <a:noFill/>
            </a:ln>
          </c:spPr>
          <c:marker>
            <c:symbol val="x"/>
            <c:size val="16"/>
            <c:spPr>
              <a:noFill/>
              <a:ln w="34925">
                <a:solidFill>
                  <a:srgbClr val="C00000"/>
                </a:solidFill>
              </a:ln>
            </c:spPr>
          </c:marker>
          <c:xVal>
            <c:numRef>
              <c:f>'sorted elodea'!$E$31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elodea'!$H$31</c:f>
              <c:numCache>
                <c:formatCode>0.00</c:formatCode>
                <c:ptCount val="1"/>
                <c:pt idx="0">
                  <c:v>0.39999999999999997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DD-457C-947C-15DB6E322612}"/>
            </c:ext>
          </c:extLst>
        </c:ser>
        <c:ser>
          <c:idx val="5"/>
          <c:order val="5"/>
          <c:tx>
            <c:v>TN 2018</c:v>
          </c:tx>
          <c:spPr>
            <a:ln w="28575">
              <a:noFill/>
            </a:ln>
          </c:spPr>
          <c:marker>
            <c:symbol val="x"/>
            <c:size val="15"/>
            <c:spPr>
              <a:noFill/>
              <a:ln w="38100">
                <a:solidFill>
                  <a:srgbClr val="002060"/>
                </a:solidFill>
              </a:ln>
            </c:spPr>
          </c:marker>
          <c:xVal>
            <c:numRef>
              <c:f>'sorted elodea'!$E$31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elodea'!$G$31</c:f>
              <c:numCache>
                <c:formatCode>0.00</c:formatCode>
                <c:ptCount val="1"/>
                <c:pt idx="0">
                  <c:v>2.4166666666666665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DD-457C-947C-15DB6E322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67040"/>
        <c:axId val="141768960"/>
      </c:scatterChart>
      <c:valAx>
        <c:axId val="141767040"/>
        <c:scaling>
          <c:orientation val="minMax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768960"/>
        <c:crosses val="autoZero"/>
        <c:crossBetween val="midCat"/>
      </c:valAx>
      <c:valAx>
        <c:axId val="141768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1767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nutrient contents 1996-2001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Nitrogen</c:v>
          </c:tx>
          <c:spPr>
            <a:ln w="28575">
              <a:noFill/>
            </a:ln>
          </c:spPr>
          <c:xVal>
            <c:numRef>
              <c:f>'sorted elodea'!$F$7:$F$29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xVal>
          <c:yVal>
            <c:numRef>
              <c:f>'sorted elodea'!$I$7:$I$29</c:f>
              <c:numCache>
                <c:formatCode>0.00</c:formatCode>
                <c:ptCount val="23"/>
                <c:pt idx="0">
                  <c:v>2.3333333333333335</c:v>
                </c:pt>
                <c:pt idx="7">
                  <c:v>2.1428571428571432</c:v>
                </c:pt>
                <c:pt idx="11">
                  <c:v>2.4249999999999998</c:v>
                </c:pt>
                <c:pt idx="15">
                  <c:v>1.6</c:v>
                </c:pt>
                <c:pt idx="20">
                  <c:v>2.78</c:v>
                </c:pt>
                <c:pt idx="22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B8-421F-A18D-8DBFA024DF8C}"/>
            </c:ext>
          </c:extLst>
        </c:ser>
        <c:ser>
          <c:idx val="1"/>
          <c:order val="1"/>
          <c:tx>
            <c:v>Phosphorus</c:v>
          </c:tx>
          <c:spPr>
            <a:ln w="28575">
              <a:noFill/>
            </a:ln>
          </c:spPr>
          <c:xVal>
            <c:numRef>
              <c:f>'sorted elodea'!$F$7:$F$29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xVal>
          <c:yVal>
            <c:numRef>
              <c:f>'sorted elodea'!$J$7:$J$29</c:f>
              <c:numCache>
                <c:formatCode>0.00</c:formatCode>
                <c:ptCount val="23"/>
                <c:pt idx="0">
                  <c:v>0.42333333333333334</c:v>
                </c:pt>
                <c:pt idx="7">
                  <c:v>0.66285714285714292</c:v>
                </c:pt>
                <c:pt idx="11">
                  <c:v>0.40499999999999997</c:v>
                </c:pt>
                <c:pt idx="15">
                  <c:v>0.29749999999999999</c:v>
                </c:pt>
                <c:pt idx="20">
                  <c:v>1.008</c:v>
                </c:pt>
                <c:pt idx="22">
                  <c:v>0.68500000000000005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B8-421F-A18D-8DBFA024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80448"/>
        <c:axId val="139646464"/>
      </c:scatterChart>
      <c:valAx>
        <c:axId val="139480448"/>
        <c:scaling>
          <c:orientation val="minMax"/>
          <c:max val="2.299999999999999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Zone (1= littoral, 2= open centre)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9646464"/>
        <c:crosses val="autoZero"/>
        <c:crossBetween val="midCat"/>
        <c:majorUnit val="1"/>
      </c:valAx>
      <c:valAx>
        <c:axId val="139646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39480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phosphorus % vs year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'sorted elodea'!$C$5:$C$29</c:f>
              <c:numCache>
                <c:formatCode>General</c:formatCode>
                <c:ptCount val="25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1997</c:v>
                </c:pt>
                <c:pt idx="4">
                  <c:v>1997</c:v>
                </c:pt>
                <c:pt idx="5">
                  <c:v>1997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2001</c:v>
                </c:pt>
                <c:pt idx="11">
                  <c:v>2001</c:v>
                </c:pt>
                <c:pt idx="12">
                  <c:v>2001</c:v>
                </c:pt>
                <c:pt idx="13">
                  <c:v>2001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1997</c:v>
                </c:pt>
                <c:pt idx="19">
                  <c:v>1997</c:v>
                </c:pt>
                <c:pt idx="20">
                  <c:v>1997</c:v>
                </c:pt>
                <c:pt idx="21">
                  <c:v>1997</c:v>
                </c:pt>
                <c:pt idx="22">
                  <c:v>1997</c:v>
                </c:pt>
                <c:pt idx="23">
                  <c:v>2001</c:v>
                </c:pt>
                <c:pt idx="24">
                  <c:v>2001</c:v>
                </c:pt>
              </c:numCache>
            </c:numRef>
          </c:xVal>
          <c:yVal>
            <c:numRef>
              <c:f>'sorted elodea'!$H$5:$H$29</c:f>
              <c:numCache>
                <c:formatCode>0.00</c:formatCode>
                <c:ptCount val="25"/>
                <c:pt idx="0">
                  <c:v>0.55000000000000004</c:v>
                </c:pt>
                <c:pt idx="1">
                  <c:v>0.5</c:v>
                </c:pt>
                <c:pt idx="2">
                  <c:v>0.22</c:v>
                </c:pt>
                <c:pt idx="3">
                  <c:v>0.93</c:v>
                </c:pt>
                <c:pt idx="4">
                  <c:v>0.53</c:v>
                </c:pt>
                <c:pt idx="5">
                  <c:v>0.46</c:v>
                </c:pt>
                <c:pt idx="6">
                  <c:v>0.52</c:v>
                </c:pt>
                <c:pt idx="7">
                  <c:v>0.27</c:v>
                </c:pt>
                <c:pt idx="8">
                  <c:v>0.93</c:v>
                </c:pt>
                <c:pt idx="9">
                  <c:v>1</c:v>
                </c:pt>
                <c:pt idx="10">
                  <c:v>0.42</c:v>
                </c:pt>
                <c:pt idx="11">
                  <c:v>0.5</c:v>
                </c:pt>
                <c:pt idx="12">
                  <c:v>0.52</c:v>
                </c:pt>
                <c:pt idx="13">
                  <c:v>0.18</c:v>
                </c:pt>
                <c:pt idx="14">
                  <c:v>0.25</c:v>
                </c:pt>
                <c:pt idx="15">
                  <c:v>0.28000000000000003</c:v>
                </c:pt>
                <c:pt idx="16">
                  <c:v>0.5</c:v>
                </c:pt>
                <c:pt idx="17">
                  <c:v>0.16</c:v>
                </c:pt>
                <c:pt idx="18">
                  <c:v>1.2</c:v>
                </c:pt>
                <c:pt idx="19">
                  <c:v>0.93</c:v>
                </c:pt>
                <c:pt idx="20">
                  <c:v>1.2</c:v>
                </c:pt>
                <c:pt idx="21">
                  <c:v>0.86</c:v>
                </c:pt>
                <c:pt idx="22">
                  <c:v>0.85</c:v>
                </c:pt>
                <c:pt idx="23">
                  <c:v>0.75</c:v>
                </c:pt>
                <c:pt idx="24">
                  <c:v>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E2-4227-A022-46E36B6BBBB2}"/>
            </c:ext>
          </c:extLst>
        </c:ser>
        <c:ser>
          <c:idx val="1"/>
          <c:order val="1"/>
          <c:tx>
            <c:v>TP 2017</c:v>
          </c:tx>
          <c:spPr>
            <a:ln w="28575">
              <a:noFill/>
            </a:ln>
          </c:spPr>
          <c:marker>
            <c:symbol val="circle"/>
            <c:size val="12"/>
            <c:spPr>
              <a:noFill/>
              <a:ln w="38100">
                <a:solidFill>
                  <a:srgbClr val="FF0000"/>
                </a:solidFill>
              </a:ln>
            </c:spPr>
          </c:marker>
          <c:xVal>
            <c:numRef>
              <c:f>'sorted elodea'!$C$30</c:f>
              <c:numCache>
                <c:formatCode>General</c:formatCode>
                <c:ptCount val="1"/>
                <c:pt idx="0">
                  <c:v>2017</c:v>
                </c:pt>
              </c:numCache>
            </c:numRef>
          </c:xVal>
          <c:yVal>
            <c:numRef>
              <c:f>'sorted elodea'!$J$30</c:f>
              <c:numCache>
                <c:formatCode>0.00</c:formatCode>
                <c:ptCount val="1"/>
                <c:pt idx="0">
                  <c:v>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E2-4227-A022-46E36B6BBBB2}"/>
            </c:ext>
          </c:extLst>
        </c:ser>
        <c:ser>
          <c:idx val="2"/>
          <c:order val="2"/>
          <c:tx>
            <c:v>TP 2017 all</c:v>
          </c:tx>
          <c:spPr>
            <a:ln w="28575">
              <a:noFill/>
            </a:ln>
          </c:spPr>
          <c:marker>
            <c:symbol val="circle"/>
            <c:size val="8"/>
            <c:spPr>
              <a:noFill/>
              <a:ln w="15875">
                <a:solidFill>
                  <a:srgbClr val="C00000"/>
                </a:solidFill>
              </a:ln>
            </c:spPr>
          </c:marker>
          <c:xVal>
            <c:numRef>
              <c:f>data!$C$38:$C$47</c:f>
              <c:numCache>
                <c:formatCode>General</c:formatCode>
                <c:ptCount val="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</c:numCache>
            </c:numRef>
          </c:xVal>
          <c:yVal>
            <c:numRef>
              <c:f>data!$F$38:$F$47</c:f>
              <c:numCache>
                <c:formatCode>General</c:formatCode>
                <c:ptCount val="10"/>
                <c:pt idx="0">
                  <c:v>0.21</c:v>
                </c:pt>
                <c:pt idx="1">
                  <c:v>0.44</c:v>
                </c:pt>
                <c:pt idx="2">
                  <c:v>0.24</c:v>
                </c:pt>
                <c:pt idx="3">
                  <c:v>0.25</c:v>
                </c:pt>
                <c:pt idx="4">
                  <c:v>0.55000000000000004</c:v>
                </c:pt>
                <c:pt idx="5">
                  <c:v>0.23</c:v>
                </c:pt>
                <c:pt idx="6">
                  <c:v>0.5</c:v>
                </c:pt>
                <c:pt idx="7">
                  <c:v>0.57999999999999996</c:v>
                </c:pt>
                <c:pt idx="8">
                  <c:v>0.28000000000000003</c:v>
                </c:pt>
                <c:pt idx="9">
                  <c:v>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E2-4227-A022-46E36B6BBBB2}"/>
            </c:ext>
          </c:extLst>
        </c:ser>
        <c:ser>
          <c:idx val="3"/>
          <c:order val="3"/>
          <c:tx>
            <c:v>TP 2018 all</c:v>
          </c:tx>
          <c:spPr>
            <a:ln w="28575">
              <a:noFill/>
            </a:ln>
          </c:spPr>
          <c:marker>
            <c:symbol val="x"/>
            <c:size val="7"/>
            <c:spPr>
              <a:noFill/>
              <a:ln w="22225">
                <a:solidFill>
                  <a:srgbClr val="C00000"/>
                </a:solidFill>
              </a:ln>
            </c:spPr>
          </c:marker>
          <c:xVal>
            <c:numRef>
              <c:f>data!$C$53:$C$58</c:f>
              <c:numCache>
                <c:formatCode>General</c:formatCode>
                <c:ptCount val="6"/>
                <c:pt idx="0">
                  <c:v>2018</c:v>
                </c:pt>
                <c:pt idx="1">
                  <c:v>2018</c:v>
                </c:pt>
                <c:pt idx="2">
                  <c:v>2018</c:v>
                </c:pt>
                <c:pt idx="3">
                  <c:v>2018</c:v>
                </c:pt>
                <c:pt idx="4">
                  <c:v>2018</c:v>
                </c:pt>
                <c:pt idx="5">
                  <c:v>2018</c:v>
                </c:pt>
              </c:numCache>
            </c:numRef>
          </c:xVal>
          <c:yVal>
            <c:numRef>
              <c:f>data!$F$53:$F$58</c:f>
              <c:numCache>
                <c:formatCode>0.00</c:formatCode>
                <c:ptCount val="6"/>
                <c:pt idx="0">
                  <c:v>0.39</c:v>
                </c:pt>
                <c:pt idx="1">
                  <c:v>0.42</c:v>
                </c:pt>
                <c:pt idx="2">
                  <c:v>0.34</c:v>
                </c:pt>
                <c:pt idx="3">
                  <c:v>0.28999999999999998</c:v>
                </c:pt>
                <c:pt idx="4">
                  <c:v>0.81</c:v>
                </c:pt>
                <c:pt idx="5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E2-4227-A022-46E36B6BBBB2}"/>
            </c:ext>
          </c:extLst>
        </c:ser>
        <c:ser>
          <c:idx val="4"/>
          <c:order val="4"/>
          <c:tx>
            <c:v>TP 2018</c:v>
          </c:tx>
          <c:spPr>
            <a:ln w="28575">
              <a:noFill/>
            </a:ln>
          </c:spPr>
          <c:marker>
            <c:symbol val="star"/>
            <c:size val="15"/>
            <c:spPr>
              <a:noFill/>
              <a:ln w="31750">
                <a:solidFill>
                  <a:srgbClr val="FF0000"/>
                </a:solidFill>
              </a:ln>
            </c:spPr>
          </c:marker>
          <c:xVal>
            <c:numRef>
              <c:f>'sorted elodea'!$C$31</c:f>
              <c:numCache>
                <c:formatCode>General</c:formatCode>
                <c:ptCount val="1"/>
                <c:pt idx="0">
                  <c:v>2018</c:v>
                </c:pt>
              </c:numCache>
            </c:numRef>
          </c:xVal>
          <c:yVal>
            <c:numRef>
              <c:f>'sorted elodea'!$H$31</c:f>
              <c:numCache>
                <c:formatCode>0.00</c:formatCode>
                <c:ptCount val="1"/>
                <c:pt idx="0">
                  <c:v>0.39999999999999997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E2-4227-A022-46E36B6B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13504"/>
        <c:axId val="142215040"/>
      </c:scatterChart>
      <c:valAx>
        <c:axId val="1422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215040"/>
        <c:crosses val="autoZero"/>
        <c:crossBetween val="midCat"/>
      </c:valAx>
      <c:valAx>
        <c:axId val="142215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2213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nitrogen % vs year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'sorted elodea'!$C$5:$C$29</c:f>
              <c:numCache>
                <c:formatCode>General</c:formatCode>
                <c:ptCount val="25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1997</c:v>
                </c:pt>
                <c:pt idx="4">
                  <c:v>1997</c:v>
                </c:pt>
                <c:pt idx="5">
                  <c:v>1997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2001</c:v>
                </c:pt>
                <c:pt idx="11">
                  <c:v>2001</c:v>
                </c:pt>
                <c:pt idx="12">
                  <c:v>2001</c:v>
                </c:pt>
                <c:pt idx="13">
                  <c:v>2001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1997</c:v>
                </c:pt>
                <c:pt idx="19">
                  <c:v>1997</c:v>
                </c:pt>
                <c:pt idx="20">
                  <c:v>1997</c:v>
                </c:pt>
                <c:pt idx="21">
                  <c:v>1997</c:v>
                </c:pt>
                <c:pt idx="22">
                  <c:v>1997</c:v>
                </c:pt>
                <c:pt idx="23">
                  <c:v>2001</c:v>
                </c:pt>
                <c:pt idx="24">
                  <c:v>2001</c:v>
                </c:pt>
              </c:numCache>
            </c:numRef>
          </c:xVal>
          <c:yVal>
            <c:numRef>
              <c:f>'sorted elodea'!$G$5:$G$29</c:f>
              <c:numCache>
                <c:formatCode>0.00</c:formatCode>
                <c:ptCount val="25"/>
                <c:pt idx="0">
                  <c:v>2.6</c:v>
                </c:pt>
                <c:pt idx="1">
                  <c:v>2.5</c:v>
                </c:pt>
                <c:pt idx="2">
                  <c:v>1.9</c:v>
                </c:pt>
                <c:pt idx="3">
                  <c:v>2.7</c:v>
                </c:pt>
                <c:pt idx="4">
                  <c:v>2.1</c:v>
                </c:pt>
                <c:pt idx="5">
                  <c:v>2.1</c:v>
                </c:pt>
                <c:pt idx="6">
                  <c:v>1.8</c:v>
                </c:pt>
                <c:pt idx="7">
                  <c:v>1.4</c:v>
                </c:pt>
                <c:pt idx="8">
                  <c:v>2.5</c:v>
                </c:pt>
                <c:pt idx="9">
                  <c:v>2.4</c:v>
                </c:pt>
                <c:pt idx="10">
                  <c:v>2.2999999999999998</c:v>
                </c:pt>
                <c:pt idx="11">
                  <c:v>2.8</c:v>
                </c:pt>
                <c:pt idx="12">
                  <c:v>2.8</c:v>
                </c:pt>
                <c:pt idx="13">
                  <c:v>1.8</c:v>
                </c:pt>
                <c:pt idx="14">
                  <c:v>1.6</c:v>
                </c:pt>
                <c:pt idx="15">
                  <c:v>1.5</c:v>
                </c:pt>
                <c:pt idx="16">
                  <c:v>1.8</c:v>
                </c:pt>
                <c:pt idx="17">
                  <c:v>1.5</c:v>
                </c:pt>
                <c:pt idx="18">
                  <c:v>3.2</c:v>
                </c:pt>
                <c:pt idx="19">
                  <c:v>2.4</c:v>
                </c:pt>
                <c:pt idx="20">
                  <c:v>3.1</c:v>
                </c:pt>
                <c:pt idx="21">
                  <c:v>2.7</c:v>
                </c:pt>
                <c:pt idx="22">
                  <c:v>2.5</c:v>
                </c:pt>
                <c:pt idx="23">
                  <c:v>4</c:v>
                </c:pt>
                <c:pt idx="24">
                  <c:v>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E6-42DC-B993-38EA65FB73C9}"/>
            </c:ext>
          </c:extLst>
        </c:ser>
        <c:ser>
          <c:idx val="1"/>
          <c:order val="1"/>
          <c:tx>
            <c:v>TN 2017</c:v>
          </c:tx>
          <c:spPr>
            <a:ln w="28575">
              <a:noFill/>
            </a:ln>
          </c:spPr>
          <c:marker>
            <c:symbol val="circle"/>
            <c:size val="12"/>
            <c:spPr>
              <a:noFill/>
              <a:ln w="38100"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'sorted elodea'!$C$30</c:f>
              <c:numCache>
                <c:formatCode>General</c:formatCode>
                <c:ptCount val="1"/>
                <c:pt idx="0">
                  <c:v>2017</c:v>
                </c:pt>
              </c:numCache>
            </c:numRef>
          </c:xVal>
          <c:yVal>
            <c:numRef>
              <c:f>'sorted elodea'!$I$30</c:f>
              <c:numCache>
                <c:formatCode>0.00</c:formatCode>
                <c:ptCount val="1"/>
                <c:pt idx="0">
                  <c:v>2.89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E6-42DC-B993-38EA65FB73C9}"/>
            </c:ext>
          </c:extLst>
        </c:ser>
        <c:ser>
          <c:idx val="2"/>
          <c:order val="2"/>
          <c:tx>
            <c:v>TN 2017 all</c:v>
          </c:tx>
          <c:spPr>
            <a:ln w="28575"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data!$C$38:$C$47</c:f>
              <c:numCache>
                <c:formatCode>General</c:formatCode>
                <c:ptCount val="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</c:numCache>
            </c:numRef>
          </c:xVal>
          <c:yVal>
            <c:numRef>
              <c:f>data!$G$38:$G$47</c:f>
              <c:numCache>
                <c:formatCode>General</c:formatCode>
                <c:ptCount val="10"/>
                <c:pt idx="0">
                  <c:v>2.6</c:v>
                </c:pt>
                <c:pt idx="1">
                  <c:v>3.1</c:v>
                </c:pt>
                <c:pt idx="2">
                  <c:v>2.4</c:v>
                </c:pt>
                <c:pt idx="3">
                  <c:v>2.5</c:v>
                </c:pt>
                <c:pt idx="4">
                  <c:v>3.3</c:v>
                </c:pt>
                <c:pt idx="5">
                  <c:v>2.4</c:v>
                </c:pt>
                <c:pt idx="6">
                  <c:v>3.5</c:v>
                </c:pt>
                <c:pt idx="7">
                  <c:v>3.4</c:v>
                </c:pt>
                <c:pt idx="8">
                  <c:v>2.4</c:v>
                </c:pt>
                <c:pt idx="9">
                  <c:v>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E6-42DC-B993-38EA65FB73C9}"/>
            </c:ext>
          </c:extLst>
        </c:ser>
        <c:ser>
          <c:idx val="3"/>
          <c:order val="3"/>
          <c:tx>
            <c:v>TN 2018 all</c:v>
          </c:tx>
          <c:spPr>
            <a:ln w="28575">
              <a:noFill/>
            </a:ln>
          </c:spPr>
          <c:marker>
            <c:spPr>
              <a:noFill/>
              <a:ln w="22225">
                <a:solidFill>
                  <a:srgbClr val="002060"/>
                </a:solidFill>
              </a:ln>
            </c:spPr>
          </c:marker>
          <c:xVal>
            <c:numRef>
              <c:f>data!$C$53:$C$58</c:f>
              <c:numCache>
                <c:formatCode>General</c:formatCode>
                <c:ptCount val="6"/>
                <c:pt idx="0">
                  <c:v>2018</c:v>
                </c:pt>
                <c:pt idx="1">
                  <c:v>2018</c:v>
                </c:pt>
                <c:pt idx="2">
                  <c:v>2018</c:v>
                </c:pt>
                <c:pt idx="3">
                  <c:v>2018</c:v>
                </c:pt>
                <c:pt idx="4">
                  <c:v>2018</c:v>
                </c:pt>
                <c:pt idx="5">
                  <c:v>2018</c:v>
                </c:pt>
              </c:numCache>
            </c:numRef>
          </c:xVal>
          <c:yVal>
            <c:numRef>
              <c:f>data!$G$53:$G$58</c:f>
              <c:numCache>
                <c:formatCode>0.00</c:formatCode>
                <c:ptCount val="6"/>
                <c:pt idx="0">
                  <c:v>2.1</c:v>
                </c:pt>
                <c:pt idx="1">
                  <c:v>2.8</c:v>
                </c:pt>
                <c:pt idx="2">
                  <c:v>2.7</c:v>
                </c:pt>
                <c:pt idx="3">
                  <c:v>2.2000000000000002</c:v>
                </c:pt>
                <c:pt idx="4">
                  <c:v>2.7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E6-42DC-B993-38EA65FB73C9}"/>
            </c:ext>
          </c:extLst>
        </c:ser>
        <c:ser>
          <c:idx val="4"/>
          <c:order val="4"/>
          <c:tx>
            <c:v>TN 2018</c:v>
          </c:tx>
          <c:spPr>
            <a:ln w="28575">
              <a:noFill/>
            </a:ln>
          </c:spPr>
          <c:marker>
            <c:symbol val="star"/>
            <c:size val="15"/>
            <c:spPr>
              <a:noFill/>
              <a:ln w="31750">
                <a:solidFill>
                  <a:srgbClr val="002060"/>
                </a:solidFill>
              </a:ln>
            </c:spPr>
          </c:marker>
          <c:xVal>
            <c:numRef>
              <c:f>'sorted elodea'!$C$31</c:f>
              <c:numCache>
                <c:formatCode>General</c:formatCode>
                <c:ptCount val="1"/>
                <c:pt idx="0">
                  <c:v>2018</c:v>
                </c:pt>
              </c:numCache>
            </c:numRef>
          </c:xVal>
          <c:yVal>
            <c:numRef>
              <c:f>'sorted elodea'!$G$31</c:f>
              <c:numCache>
                <c:formatCode>0.00</c:formatCode>
                <c:ptCount val="1"/>
                <c:pt idx="0">
                  <c:v>2.4166666666666665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E6-42DC-B993-38EA65FB7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64640"/>
        <c:axId val="151291008"/>
      </c:scatterChart>
      <c:valAx>
        <c:axId val="15126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291008"/>
        <c:crosses val="autoZero"/>
        <c:crossBetween val="midCat"/>
      </c:valAx>
      <c:valAx>
        <c:axId val="151291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51264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phosphorus contents 1996-2018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TP96-6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0"/>
            <c:trendlineLbl>
              <c:layout>
                <c:manualLayout>
                  <c:x val="0.14517195460861509"/>
                  <c:y val="-1.8762058716170413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en-FI"/>
                </a:p>
              </c:txPr>
            </c:trendlineLbl>
          </c:trendline>
          <c:xVal>
            <c:numRef>
              <c:f>'sorted elodea'!$E$7:$E$29</c:f>
              <c:numCache>
                <c:formatCode>General</c:formatCode>
                <c:ptCount val="23"/>
                <c:pt idx="0">
                  <c:v>6</c:v>
                </c:pt>
                <c:pt idx="7">
                  <c:v>7</c:v>
                </c:pt>
                <c:pt idx="11">
                  <c:v>8</c:v>
                </c:pt>
                <c:pt idx="15">
                  <c:v>9</c:v>
                </c:pt>
                <c:pt idx="20">
                  <c:v>7</c:v>
                </c:pt>
                <c:pt idx="22">
                  <c:v>8</c:v>
                </c:pt>
              </c:numCache>
            </c:numRef>
          </c:xVal>
          <c:yVal>
            <c:numRef>
              <c:f>'sorted elodea'!$L$7</c:f>
              <c:numCache>
                <c:formatCode>0.00</c:formatCode>
                <c:ptCount val="1"/>
                <c:pt idx="0">
                  <c:v>0.42333333333333334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BD-4323-8265-6004BFF46248}"/>
            </c:ext>
          </c:extLst>
        </c:ser>
        <c:ser>
          <c:idx val="0"/>
          <c:order val="1"/>
          <c:tx>
            <c:v>TP97-7</c:v>
          </c:tx>
          <c:spPr>
            <a:ln w="28575">
              <a:noFill/>
            </a:ln>
          </c:spPr>
          <c:xVal>
            <c:numRef>
              <c:f>'sorted elodea'!$E$14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'sorted elodea'!$L$14</c:f>
              <c:numCache>
                <c:formatCode>0.00</c:formatCode>
                <c:ptCount val="1"/>
                <c:pt idx="0">
                  <c:v>0.80666666666666664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BD-4323-8265-6004BFF46248}"/>
            </c:ext>
          </c:extLst>
        </c:ser>
        <c:ser>
          <c:idx val="3"/>
          <c:order val="2"/>
          <c:tx>
            <c:v>TP01-8</c:v>
          </c:tx>
          <c:spPr>
            <a:ln w="28575">
              <a:noFill/>
            </a:ln>
          </c:spPr>
          <c:xVal>
            <c:numRef>
              <c:f>'sorted elodea'!$E$18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'sorted elodea'!$L$18</c:f>
              <c:numCache>
                <c:formatCode>0.00</c:formatCode>
                <c:ptCount val="1"/>
                <c:pt idx="0">
                  <c:v>0.49833333333333335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BD-4323-8265-6004BFF46248}"/>
            </c:ext>
          </c:extLst>
        </c:ser>
        <c:ser>
          <c:idx val="5"/>
          <c:order val="3"/>
          <c:tx>
            <c:v>TP97-9</c:v>
          </c:tx>
          <c:spPr>
            <a:ln w="28575">
              <a:noFill/>
            </a:ln>
          </c:spPr>
          <c:xVal>
            <c:numRef>
              <c:f>'sorted elodea'!$E$22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elodea'!$L$22</c:f>
              <c:numCache>
                <c:formatCode>0.00</c:formatCode>
                <c:ptCount val="1"/>
                <c:pt idx="0">
                  <c:v>0.29749999999999999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ABD-4323-8265-6004BFF46248}"/>
            </c:ext>
          </c:extLst>
        </c:ser>
        <c:ser>
          <c:idx val="2"/>
          <c:order val="4"/>
          <c:tx>
            <c:v>TP17-9</c:v>
          </c:tx>
          <c:spPr>
            <a:ln w="28575">
              <a:noFill/>
            </a:ln>
          </c:spPr>
          <c:marker>
            <c:symbol val="circle"/>
            <c:size val="12"/>
            <c:spPr>
              <a:noFill/>
              <a:ln w="38100">
                <a:solidFill>
                  <a:srgbClr val="FF0000"/>
                </a:solidFill>
              </a:ln>
            </c:spPr>
          </c:marker>
          <c:xVal>
            <c:numRef>
              <c:f>'sorted elodea'!$E$30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elodea'!$J$30</c:f>
              <c:numCache>
                <c:formatCode>0.00</c:formatCode>
                <c:ptCount val="1"/>
                <c:pt idx="0">
                  <c:v>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BD-4323-8265-6004BFF46248}"/>
            </c:ext>
          </c:extLst>
        </c:ser>
        <c:ser>
          <c:idx val="4"/>
          <c:order val="5"/>
          <c:tx>
            <c:v>TP18-9</c:v>
          </c:tx>
          <c:spPr>
            <a:ln w="28575">
              <a:noFill/>
            </a:ln>
          </c:spPr>
          <c:marker>
            <c:symbol val="x"/>
            <c:size val="16"/>
            <c:spPr>
              <a:noFill/>
              <a:ln w="34925">
                <a:solidFill>
                  <a:srgbClr val="C00000"/>
                </a:solidFill>
              </a:ln>
            </c:spPr>
          </c:marker>
          <c:xVal>
            <c:numRef>
              <c:f>'sorted elodea'!$E$31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elodea'!$H$31</c:f>
              <c:numCache>
                <c:formatCode>0.00</c:formatCode>
                <c:ptCount val="1"/>
                <c:pt idx="0">
                  <c:v>0.39999999999999997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BD-4323-8265-6004BFF46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67040"/>
        <c:axId val="141768960"/>
      </c:scatterChart>
      <c:valAx>
        <c:axId val="141767040"/>
        <c:scaling>
          <c:orientation val="minMax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768960"/>
        <c:crosses val="autoZero"/>
        <c:crossBetween val="midCat"/>
      </c:valAx>
      <c:valAx>
        <c:axId val="141768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1767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phosphorus contents 1996-2018 seasonal variation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TP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 w="15875">
                <a:solidFill>
                  <a:sysClr val="windowText" lastClr="000000"/>
                </a:solidFill>
              </a:ln>
            </c:spPr>
          </c:marker>
          <c:trendline>
            <c:name>TP vs month</c:name>
            <c:trendlineType val="poly"/>
            <c:order val="2"/>
            <c:dispRSqr val="1"/>
            <c:dispEq val="1"/>
            <c:trendlineLbl>
              <c:layout>
                <c:manualLayout>
                  <c:x val="0.18000197515108007"/>
                  <c:y val="-0.3756190668923393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-0,137x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+ 1,99x - 6,53</a:t>
                    </a:r>
                    <a:br>
                      <a:rPr lang="en-US" baseline="0"/>
                    </a:br>
                    <a:r>
                      <a:rPr lang="en-US" baseline="0"/>
                      <a:t>R² = 0,5706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'sorted elodea'!$E$5:$E$31</c:f>
              <c:numCache>
                <c:formatCode>General</c:formatCode>
                <c:ptCount val="27"/>
                <c:pt idx="2">
                  <c:v>6</c:v>
                </c:pt>
                <c:pt idx="9">
                  <c:v>7</c:v>
                </c:pt>
                <c:pt idx="13">
                  <c:v>8</c:v>
                </c:pt>
                <c:pt idx="17">
                  <c:v>9</c:v>
                </c:pt>
                <c:pt idx="22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</c:numCache>
            </c:numRef>
          </c:xVal>
          <c:yVal>
            <c:numRef>
              <c:f>'sorted elodea'!$J$5:$J$31</c:f>
              <c:numCache>
                <c:formatCode>0.00</c:formatCode>
                <c:ptCount val="27"/>
                <c:pt idx="2">
                  <c:v>0.42333333333333334</c:v>
                </c:pt>
                <c:pt idx="9">
                  <c:v>0.66285714285714292</c:v>
                </c:pt>
                <c:pt idx="13">
                  <c:v>0.40499999999999997</c:v>
                </c:pt>
                <c:pt idx="17">
                  <c:v>0.29749999999999999</c:v>
                </c:pt>
                <c:pt idx="22">
                  <c:v>1.008</c:v>
                </c:pt>
                <c:pt idx="24">
                  <c:v>0.68500000000000005</c:v>
                </c:pt>
                <c:pt idx="25">
                  <c:v>0.38</c:v>
                </c:pt>
                <c:pt idx="26">
                  <c:v>0.39999999999999997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C3-4034-8A69-C4984DBC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67040"/>
        <c:axId val="141768960"/>
      </c:scatterChart>
      <c:valAx>
        <c:axId val="141767040"/>
        <c:scaling>
          <c:orientation val="minMax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768960"/>
        <c:crosses val="autoZero"/>
        <c:crossBetween val="midCat"/>
        <c:majorUnit val="1"/>
      </c:valAx>
      <c:valAx>
        <c:axId val="141768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1767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nutrient contents 1996-2018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Nitrogen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0"/>
            <c:trendlineLbl>
              <c:layout>
                <c:manualLayout>
                  <c:x val="-0.21506575825498539"/>
                  <c:y val="-0.2248561645026159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en-FI"/>
                </a:p>
              </c:txPr>
            </c:trendlineLbl>
          </c:trendline>
          <c:xVal>
            <c:numRef>
              <c:f>'sorted elodea'!$E$7:$E$29</c:f>
              <c:numCache>
                <c:formatCode>General</c:formatCode>
                <c:ptCount val="23"/>
                <c:pt idx="0">
                  <c:v>6</c:v>
                </c:pt>
                <c:pt idx="7">
                  <c:v>7</c:v>
                </c:pt>
                <c:pt idx="11">
                  <c:v>8</c:v>
                </c:pt>
                <c:pt idx="15">
                  <c:v>9</c:v>
                </c:pt>
                <c:pt idx="20">
                  <c:v>7</c:v>
                </c:pt>
                <c:pt idx="22">
                  <c:v>8</c:v>
                </c:pt>
              </c:numCache>
            </c:numRef>
          </c:xVal>
          <c:yVal>
            <c:numRef>
              <c:f>'sorted elodea'!$I$7:$I$29</c:f>
              <c:numCache>
                <c:formatCode>0.00</c:formatCode>
                <c:ptCount val="23"/>
                <c:pt idx="0">
                  <c:v>2.3333333333333335</c:v>
                </c:pt>
                <c:pt idx="7">
                  <c:v>2.1428571428571432</c:v>
                </c:pt>
                <c:pt idx="11">
                  <c:v>2.4249999999999998</c:v>
                </c:pt>
                <c:pt idx="15">
                  <c:v>1.6</c:v>
                </c:pt>
                <c:pt idx="20">
                  <c:v>2.78</c:v>
                </c:pt>
                <c:pt idx="22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54-46D6-ADA4-B7C1772DFDBC}"/>
            </c:ext>
          </c:extLst>
        </c:ser>
        <c:ser>
          <c:idx val="1"/>
          <c:order val="1"/>
          <c:tx>
            <c:v>Phosphorus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0"/>
            <c:trendlineLbl>
              <c:layout>
                <c:manualLayout>
                  <c:x val="0.14517195460861509"/>
                  <c:y val="-1.8762058716170413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en-FI"/>
                </a:p>
              </c:txPr>
            </c:trendlineLbl>
          </c:trendline>
          <c:xVal>
            <c:numRef>
              <c:f>'sorted elodea'!$E$7:$E$29</c:f>
              <c:numCache>
                <c:formatCode>General</c:formatCode>
                <c:ptCount val="23"/>
                <c:pt idx="0">
                  <c:v>6</c:v>
                </c:pt>
                <c:pt idx="7">
                  <c:v>7</c:v>
                </c:pt>
                <c:pt idx="11">
                  <c:v>8</c:v>
                </c:pt>
                <c:pt idx="15">
                  <c:v>9</c:v>
                </c:pt>
                <c:pt idx="20">
                  <c:v>7</c:v>
                </c:pt>
                <c:pt idx="22">
                  <c:v>8</c:v>
                </c:pt>
              </c:numCache>
            </c:numRef>
          </c:xVal>
          <c:yVal>
            <c:numRef>
              <c:f>'sorted elodea'!$J$7:$J$29</c:f>
              <c:numCache>
                <c:formatCode>0.00</c:formatCode>
                <c:ptCount val="23"/>
                <c:pt idx="0">
                  <c:v>0.42333333333333334</c:v>
                </c:pt>
                <c:pt idx="7">
                  <c:v>0.66285714285714292</c:v>
                </c:pt>
                <c:pt idx="11">
                  <c:v>0.40499999999999997</c:v>
                </c:pt>
                <c:pt idx="15">
                  <c:v>0.29749999999999999</c:v>
                </c:pt>
                <c:pt idx="20">
                  <c:v>1.008</c:v>
                </c:pt>
                <c:pt idx="22">
                  <c:v>0.68500000000000005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54-46D6-ADA4-B7C1772DFDBC}"/>
            </c:ext>
          </c:extLst>
        </c:ser>
        <c:ser>
          <c:idx val="2"/>
          <c:order val="2"/>
          <c:tx>
            <c:v>TP 2017</c:v>
          </c:tx>
          <c:spPr>
            <a:ln w="28575">
              <a:noFill/>
            </a:ln>
          </c:spPr>
          <c:marker>
            <c:symbol val="circle"/>
            <c:size val="12"/>
            <c:spPr>
              <a:noFill/>
              <a:ln w="38100">
                <a:solidFill>
                  <a:srgbClr val="FF0000"/>
                </a:solidFill>
              </a:ln>
            </c:spPr>
          </c:marker>
          <c:xVal>
            <c:numRef>
              <c:f>'sorted elodea'!$E$30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elodea'!$J$30</c:f>
              <c:numCache>
                <c:formatCode>0.00</c:formatCode>
                <c:ptCount val="1"/>
                <c:pt idx="0">
                  <c:v>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54-46D6-ADA4-B7C1772DFDBC}"/>
            </c:ext>
          </c:extLst>
        </c:ser>
        <c:ser>
          <c:idx val="3"/>
          <c:order val="3"/>
          <c:tx>
            <c:v>TN 2017</c:v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12"/>
            <c:spPr>
              <a:noFill/>
              <a:ln w="38100"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'sorted elodea'!$E$30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elodea'!$I$30</c:f>
              <c:numCache>
                <c:formatCode>0.00</c:formatCode>
                <c:ptCount val="1"/>
                <c:pt idx="0">
                  <c:v>2.89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54-46D6-ADA4-B7C1772DFDBC}"/>
            </c:ext>
          </c:extLst>
        </c:ser>
        <c:ser>
          <c:idx val="4"/>
          <c:order val="4"/>
          <c:tx>
            <c:v>TP 2018</c:v>
          </c:tx>
          <c:spPr>
            <a:ln w="28575">
              <a:noFill/>
            </a:ln>
          </c:spPr>
          <c:marker>
            <c:symbol val="x"/>
            <c:size val="16"/>
            <c:spPr>
              <a:noFill/>
              <a:ln w="34925">
                <a:solidFill>
                  <a:srgbClr val="C00000"/>
                </a:solidFill>
              </a:ln>
            </c:spPr>
          </c:marker>
          <c:xVal>
            <c:numRef>
              <c:f>'sorted elodea'!$E$31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elodea'!$H$31</c:f>
              <c:numCache>
                <c:formatCode>0.00</c:formatCode>
                <c:ptCount val="1"/>
                <c:pt idx="0">
                  <c:v>0.39999999999999997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54-46D6-ADA4-B7C1772DFDBC}"/>
            </c:ext>
          </c:extLst>
        </c:ser>
        <c:ser>
          <c:idx val="5"/>
          <c:order val="5"/>
          <c:tx>
            <c:v>TN 2018</c:v>
          </c:tx>
          <c:spPr>
            <a:ln w="28575">
              <a:noFill/>
            </a:ln>
          </c:spPr>
          <c:marker>
            <c:symbol val="x"/>
            <c:size val="15"/>
            <c:spPr>
              <a:noFill/>
              <a:ln w="38100">
                <a:solidFill>
                  <a:srgbClr val="002060"/>
                </a:solidFill>
              </a:ln>
            </c:spPr>
          </c:marker>
          <c:xVal>
            <c:numRef>
              <c:f>'sorted elodea'!$E$31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'sorted elodea'!$G$31</c:f>
              <c:numCache>
                <c:formatCode>0.00</c:formatCode>
                <c:ptCount val="1"/>
                <c:pt idx="0">
                  <c:v>2.4166666666666665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54-46D6-ADA4-B7C1772D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67040"/>
        <c:axId val="141768960"/>
      </c:scatterChart>
      <c:valAx>
        <c:axId val="141767040"/>
        <c:scaling>
          <c:orientation val="minMax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768960"/>
        <c:crosses val="autoZero"/>
        <c:crossBetween val="midCat"/>
      </c:valAx>
      <c:valAx>
        <c:axId val="141768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1767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phosphorus % vs year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'sorted elodea'!$C$5:$C$29</c:f>
              <c:numCache>
                <c:formatCode>General</c:formatCode>
                <c:ptCount val="25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1997</c:v>
                </c:pt>
                <c:pt idx="4">
                  <c:v>1997</c:v>
                </c:pt>
                <c:pt idx="5">
                  <c:v>1997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2001</c:v>
                </c:pt>
                <c:pt idx="11">
                  <c:v>2001</c:v>
                </c:pt>
                <c:pt idx="12">
                  <c:v>2001</c:v>
                </c:pt>
                <c:pt idx="13">
                  <c:v>2001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1997</c:v>
                </c:pt>
                <c:pt idx="19">
                  <c:v>1997</c:v>
                </c:pt>
                <c:pt idx="20">
                  <c:v>1997</c:v>
                </c:pt>
                <c:pt idx="21">
                  <c:v>1997</c:v>
                </c:pt>
                <c:pt idx="22">
                  <c:v>1997</c:v>
                </c:pt>
                <c:pt idx="23">
                  <c:v>2001</c:v>
                </c:pt>
                <c:pt idx="24">
                  <c:v>2001</c:v>
                </c:pt>
              </c:numCache>
            </c:numRef>
          </c:xVal>
          <c:yVal>
            <c:numRef>
              <c:f>'sorted elodea'!$H$5:$H$29</c:f>
              <c:numCache>
                <c:formatCode>0.00</c:formatCode>
                <c:ptCount val="25"/>
                <c:pt idx="0">
                  <c:v>0.55000000000000004</c:v>
                </c:pt>
                <c:pt idx="1">
                  <c:v>0.5</c:v>
                </c:pt>
                <c:pt idx="2">
                  <c:v>0.22</c:v>
                </c:pt>
                <c:pt idx="3">
                  <c:v>0.93</c:v>
                </c:pt>
                <c:pt idx="4">
                  <c:v>0.53</c:v>
                </c:pt>
                <c:pt idx="5">
                  <c:v>0.46</c:v>
                </c:pt>
                <c:pt idx="6">
                  <c:v>0.52</c:v>
                </c:pt>
                <c:pt idx="7">
                  <c:v>0.27</c:v>
                </c:pt>
                <c:pt idx="8">
                  <c:v>0.93</c:v>
                </c:pt>
                <c:pt idx="9">
                  <c:v>1</c:v>
                </c:pt>
                <c:pt idx="10">
                  <c:v>0.42</c:v>
                </c:pt>
                <c:pt idx="11">
                  <c:v>0.5</c:v>
                </c:pt>
                <c:pt idx="12">
                  <c:v>0.52</c:v>
                </c:pt>
                <c:pt idx="13">
                  <c:v>0.18</c:v>
                </c:pt>
                <c:pt idx="14">
                  <c:v>0.25</c:v>
                </c:pt>
                <c:pt idx="15">
                  <c:v>0.28000000000000003</c:v>
                </c:pt>
                <c:pt idx="16">
                  <c:v>0.5</c:v>
                </c:pt>
                <c:pt idx="17">
                  <c:v>0.16</c:v>
                </c:pt>
                <c:pt idx="18">
                  <c:v>1.2</c:v>
                </c:pt>
                <c:pt idx="19">
                  <c:v>0.93</c:v>
                </c:pt>
                <c:pt idx="20">
                  <c:v>1.2</c:v>
                </c:pt>
                <c:pt idx="21">
                  <c:v>0.86</c:v>
                </c:pt>
                <c:pt idx="22">
                  <c:v>0.85</c:v>
                </c:pt>
                <c:pt idx="23">
                  <c:v>0.75</c:v>
                </c:pt>
                <c:pt idx="24">
                  <c:v>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E-48FE-B01C-F31C69261F27}"/>
            </c:ext>
          </c:extLst>
        </c:ser>
        <c:ser>
          <c:idx val="1"/>
          <c:order val="1"/>
          <c:tx>
            <c:v>TP 2017</c:v>
          </c:tx>
          <c:spPr>
            <a:ln w="28575">
              <a:noFill/>
            </a:ln>
          </c:spPr>
          <c:marker>
            <c:symbol val="circle"/>
            <c:size val="12"/>
            <c:spPr>
              <a:noFill/>
              <a:ln w="38100">
                <a:solidFill>
                  <a:srgbClr val="FF0000"/>
                </a:solidFill>
              </a:ln>
            </c:spPr>
          </c:marker>
          <c:xVal>
            <c:numRef>
              <c:f>'sorted elodea'!$C$30</c:f>
              <c:numCache>
                <c:formatCode>General</c:formatCode>
                <c:ptCount val="1"/>
                <c:pt idx="0">
                  <c:v>2017</c:v>
                </c:pt>
              </c:numCache>
            </c:numRef>
          </c:xVal>
          <c:yVal>
            <c:numRef>
              <c:f>'sorted elodea'!$J$30</c:f>
              <c:numCache>
                <c:formatCode>0.00</c:formatCode>
                <c:ptCount val="1"/>
                <c:pt idx="0">
                  <c:v>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9E-48FE-B01C-F31C69261F27}"/>
            </c:ext>
          </c:extLst>
        </c:ser>
        <c:ser>
          <c:idx val="2"/>
          <c:order val="2"/>
          <c:tx>
            <c:v>TP 2017 all</c:v>
          </c:tx>
          <c:spPr>
            <a:ln w="28575">
              <a:noFill/>
            </a:ln>
          </c:spPr>
          <c:marker>
            <c:symbol val="circle"/>
            <c:size val="8"/>
            <c:spPr>
              <a:noFill/>
              <a:ln w="15875">
                <a:solidFill>
                  <a:srgbClr val="C00000"/>
                </a:solidFill>
              </a:ln>
            </c:spPr>
          </c:marker>
          <c:xVal>
            <c:numRef>
              <c:f>data!$C$38:$C$47</c:f>
              <c:numCache>
                <c:formatCode>General</c:formatCode>
                <c:ptCount val="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</c:numCache>
            </c:numRef>
          </c:xVal>
          <c:yVal>
            <c:numRef>
              <c:f>data!$F$38:$F$47</c:f>
              <c:numCache>
                <c:formatCode>General</c:formatCode>
                <c:ptCount val="10"/>
                <c:pt idx="0">
                  <c:v>0.21</c:v>
                </c:pt>
                <c:pt idx="1">
                  <c:v>0.44</c:v>
                </c:pt>
                <c:pt idx="2">
                  <c:v>0.24</c:v>
                </c:pt>
                <c:pt idx="3">
                  <c:v>0.25</c:v>
                </c:pt>
                <c:pt idx="4">
                  <c:v>0.55000000000000004</c:v>
                </c:pt>
                <c:pt idx="5">
                  <c:v>0.23</c:v>
                </c:pt>
                <c:pt idx="6">
                  <c:v>0.5</c:v>
                </c:pt>
                <c:pt idx="7">
                  <c:v>0.57999999999999996</c:v>
                </c:pt>
                <c:pt idx="8">
                  <c:v>0.28000000000000003</c:v>
                </c:pt>
                <c:pt idx="9">
                  <c:v>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9E-48FE-B01C-F31C69261F27}"/>
            </c:ext>
          </c:extLst>
        </c:ser>
        <c:ser>
          <c:idx val="3"/>
          <c:order val="3"/>
          <c:tx>
            <c:v>TP 2018 all</c:v>
          </c:tx>
          <c:spPr>
            <a:ln w="28575">
              <a:noFill/>
            </a:ln>
          </c:spPr>
          <c:marker>
            <c:symbol val="x"/>
            <c:size val="7"/>
            <c:spPr>
              <a:noFill/>
              <a:ln w="22225">
                <a:solidFill>
                  <a:srgbClr val="C00000"/>
                </a:solidFill>
              </a:ln>
            </c:spPr>
          </c:marker>
          <c:xVal>
            <c:numRef>
              <c:f>data!$C$53:$C$58</c:f>
              <c:numCache>
                <c:formatCode>General</c:formatCode>
                <c:ptCount val="6"/>
                <c:pt idx="0">
                  <c:v>2018</c:v>
                </c:pt>
                <c:pt idx="1">
                  <c:v>2018</c:v>
                </c:pt>
                <c:pt idx="2">
                  <c:v>2018</c:v>
                </c:pt>
                <c:pt idx="3">
                  <c:v>2018</c:v>
                </c:pt>
                <c:pt idx="4">
                  <c:v>2018</c:v>
                </c:pt>
                <c:pt idx="5">
                  <c:v>2018</c:v>
                </c:pt>
              </c:numCache>
            </c:numRef>
          </c:xVal>
          <c:yVal>
            <c:numRef>
              <c:f>data!$F$53:$F$58</c:f>
              <c:numCache>
                <c:formatCode>0.00</c:formatCode>
                <c:ptCount val="6"/>
                <c:pt idx="0">
                  <c:v>0.39</c:v>
                </c:pt>
                <c:pt idx="1">
                  <c:v>0.42</c:v>
                </c:pt>
                <c:pt idx="2">
                  <c:v>0.34</c:v>
                </c:pt>
                <c:pt idx="3">
                  <c:v>0.28999999999999998</c:v>
                </c:pt>
                <c:pt idx="4">
                  <c:v>0.81</c:v>
                </c:pt>
                <c:pt idx="5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9E-48FE-B01C-F31C69261F27}"/>
            </c:ext>
          </c:extLst>
        </c:ser>
        <c:ser>
          <c:idx val="4"/>
          <c:order val="4"/>
          <c:tx>
            <c:v>TP 2018</c:v>
          </c:tx>
          <c:spPr>
            <a:ln w="28575">
              <a:noFill/>
            </a:ln>
          </c:spPr>
          <c:marker>
            <c:symbol val="star"/>
            <c:size val="15"/>
            <c:spPr>
              <a:noFill/>
              <a:ln w="31750">
                <a:solidFill>
                  <a:srgbClr val="FF0000"/>
                </a:solidFill>
              </a:ln>
            </c:spPr>
          </c:marker>
          <c:xVal>
            <c:numRef>
              <c:f>'sorted elodea'!$C$31</c:f>
              <c:numCache>
                <c:formatCode>General</c:formatCode>
                <c:ptCount val="1"/>
                <c:pt idx="0">
                  <c:v>2018</c:v>
                </c:pt>
              </c:numCache>
            </c:numRef>
          </c:xVal>
          <c:yVal>
            <c:numRef>
              <c:f>'sorted elodea'!$H$31</c:f>
              <c:numCache>
                <c:formatCode>0.00</c:formatCode>
                <c:ptCount val="1"/>
                <c:pt idx="0">
                  <c:v>0.39999999999999997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9E-48FE-B01C-F31C69261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13504"/>
        <c:axId val="142215040"/>
      </c:scatterChart>
      <c:valAx>
        <c:axId val="1422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215040"/>
        <c:crosses val="autoZero"/>
        <c:crossBetween val="midCat"/>
      </c:valAx>
      <c:valAx>
        <c:axId val="142215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2213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Elodea nitrogen % vs year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'sorted elodea'!$C$5:$C$29</c:f>
              <c:numCache>
                <c:formatCode>General</c:formatCode>
                <c:ptCount val="25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1997</c:v>
                </c:pt>
                <c:pt idx="4">
                  <c:v>1997</c:v>
                </c:pt>
                <c:pt idx="5">
                  <c:v>1997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2001</c:v>
                </c:pt>
                <c:pt idx="11">
                  <c:v>2001</c:v>
                </c:pt>
                <c:pt idx="12">
                  <c:v>2001</c:v>
                </c:pt>
                <c:pt idx="13">
                  <c:v>2001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1997</c:v>
                </c:pt>
                <c:pt idx="19">
                  <c:v>1997</c:v>
                </c:pt>
                <c:pt idx="20">
                  <c:v>1997</c:v>
                </c:pt>
                <c:pt idx="21">
                  <c:v>1997</c:v>
                </c:pt>
                <c:pt idx="22">
                  <c:v>1997</c:v>
                </c:pt>
                <c:pt idx="23">
                  <c:v>2001</c:v>
                </c:pt>
                <c:pt idx="24">
                  <c:v>2001</c:v>
                </c:pt>
              </c:numCache>
            </c:numRef>
          </c:xVal>
          <c:yVal>
            <c:numRef>
              <c:f>'sorted elodea'!$G$5:$G$29</c:f>
              <c:numCache>
                <c:formatCode>0.00</c:formatCode>
                <c:ptCount val="25"/>
                <c:pt idx="0">
                  <c:v>2.6</c:v>
                </c:pt>
                <c:pt idx="1">
                  <c:v>2.5</c:v>
                </c:pt>
                <c:pt idx="2">
                  <c:v>1.9</c:v>
                </c:pt>
                <c:pt idx="3">
                  <c:v>2.7</c:v>
                </c:pt>
                <c:pt idx="4">
                  <c:v>2.1</c:v>
                </c:pt>
                <c:pt idx="5">
                  <c:v>2.1</c:v>
                </c:pt>
                <c:pt idx="6">
                  <c:v>1.8</c:v>
                </c:pt>
                <c:pt idx="7">
                  <c:v>1.4</c:v>
                </c:pt>
                <c:pt idx="8">
                  <c:v>2.5</c:v>
                </c:pt>
                <c:pt idx="9">
                  <c:v>2.4</c:v>
                </c:pt>
                <c:pt idx="10">
                  <c:v>2.2999999999999998</c:v>
                </c:pt>
                <c:pt idx="11">
                  <c:v>2.8</c:v>
                </c:pt>
                <c:pt idx="12">
                  <c:v>2.8</c:v>
                </c:pt>
                <c:pt idx="13">
                  <c:v>1.8</c:v>
                </c:pt>
                <c:pt idx="14">
                  <c:v>1.6</c:v>
                </c:pt>
                <c:pt idx="15">
                  <c:v>1.5</c:v>
                </c:pt>
                <c:pt idx="16">
                  <c:v>1.8</c:v>
                </c:pt>
                <c:pt idx="17">
                  <c:v>1.5</c:v>
                </c:pt>
                <c:pt idx="18">
                  <c:v>3.2</c:v>
                </c:pt>
                <c:pt idx="19">
                  <c:v>2.4</c:v>
                </c:pt>
                <c:pt idx="20">
                  <c:v>3.1</c:v>
                </c:pt>
                <c:pt idx="21">
                  <c:v>2.7</c:v>
                </c:pt>
                <c:pt idx="22">
                  <c:v>2.5</c:v>
                </c:pt>
                <c:pt idx="23">
                  <c:v>4</c:v>
                </c:pt>
                <c:pt idx="24">
                  <c:v>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A3-4B58-9C23-69FB066EA77A}"/>
            </c:ext>
          </c:extLst>
        </c:ser>
        <c:ser>
          <c:idx val="1"/>
          <c:order val="1"/>
          <c:tx>
            <c:v>TN 2017</c:v>
          </c:tx>
          <c:spPr>
            <a:ln w="28575">
              <a:noFill/>
            </a:ln>
          </c:spPr>
          <c:marker>
            <c:symbol val="circle"/>
            <c:size val="12"/>
            <c:spPr>
              <a:noFill/>
              <a:ln w="38100"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'sorted elodea'!$C$30</c:f>
              <c:numCache>
                <c:formatCode>General</c:formatCode>
                <c:ptCount val="1"/>
                <c:pt idx="0">
                  <c:v>2017</c:v>
                </c:pt>
              </c:numCache>
            </c:numRef>
          </c:xVal>
          <c:yVal>
            <c:numRef>
              <c:f>'sorted elodea'!$I$30</c:f>
              <c:numCache>
                <c:formatCode>0.00</c:formatCode>
                <c:ptCount val="1"/>
                <c:pt idx="0">
                  <c:v>2.89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A3-4B58-9C23-69FB066EA77A}"/>
            </c:ext>
          </c:extLst>
        </c:ser>
        <c:ser>
          <c:idx val="2"/>
          <c:order val="2"/>
          <c:tx>
            <c:v>TN 2017 all</c:v>
          </c:tx>
          <c:spPr>
            <a:ln w="28575">
              <a:noFill/>
            </a:ln>
          </c:spPr>
          <c:marker>
            <c:symbol val="circle"/>
            <c:size val="8"/>
            <c:spPr>
              <a:noFill/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data!$C$38:$C$47</c:f>
              <c:numCache>
                <c:formatCode>General</c:formatCode>
                <c:ptCount val="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</c:numCache>
            </c:numRef>
          </c:xVal>
          <c:yVal>
            <c:numRef>
              <c:f>data!$G$38:$G$47</c:f>
              <c:numCache>
                <c:formatCode>General</c:formatCode>
                <c:ptCount val="10"/>
                <c:pt idx="0">
                  <c:v>2.6</c:v>
                </c:pt>
                <c:pt idx="1">
                  <c:v>3.1</c:v>
                </c:pt>
                <c:pt idx="2">
                  <c:v>2.4</c:v>
                </c:pt>
                <c:pt idx="3">
                  <c:v>2.5</c:v>
                </c:pt>
                <c:pt idx="4">
                  <c:v>3.3</c:v>
                </c:pt>
                <c:pt idx="5">
                  <c:v>2.4</c:v>
                </c:pt>
                <c:pt idx="6">
                  <c:v>3.5</c:v>
                </c:pt>
                <c:pt idx="7">
                  <c:v>3.4</c:v>
                </c:pt>
                <c:pt idx="8">
                  <c:v>2.4</c:v>
                </c:pt>
                <c:pt idx="9">
                  <c:v>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A3-4B58-9C23-69FB066EA77A}"/>
            </c:ext>
          </c:extLst>
        </c:ser>
        <c:ser>
          <c:idx val="3"/>
          <c:order val="3"/>
          <c:tx>
            <c:v>TN 2018 all</c:v>
          </c:tx>
          <c:spPr>
            <a:ln w="28575">
              <a:noFill/>
            </a:ln>
          </c:spPr>
          <c:marker>
            <c:spPr>
              <a:noFill/>
              <a:ln w="22225">
                <a:solidFill>
                  <a:srgbClr val="002060"/>
                </a:solidFill>
              </a:ln>
            </c:spPr>
          </c:marker>
          <c:xVal>
            <c:numRef>
              <c:f>data!$C$53:$C$58</c:f>
              <c:numCache>
                <c:formatCode>General</c:formatCode>
                <c:ptCount val="6"/>
                <c:pt idx="0">
                  <c:v>2018</c:v>
                </c:pt>
                <c:pt idx="1">
                  <c:v>2018</c:v>
                </c:pt>
                <c:pt idx="2">
                  <c:v>2018</c:v>
                </c:pt>
                <c:pt idx="3">
                  <c:v>2018</c:v>
                </c:pt>
                <c:pt idx="4">
                  <c:v>2018</c:v>
                </c:pt>
                <c:pt idx="5">
                  <c:v>2018</c:v>
                </c:pt>
              </c:numCache>
            </c:numRef>
          </c:xVal>
          <c:yVal>
            <c:numRef>
              <c:f>data!$G$53:$G$58</c:f>
              <c:numCache>
                <c:formatCode>0.00</c:formatCode>
                <c:ptCount val="6"/>
                <c:pt idx="0">
                  <c:v>2.1</c:v>
                </c:pt>
                <c:pt idx="1">
                  <c:v>2.8</c:v>
                </c:pt>
                <c:pt idx="2">
                  <c:v>2.7</c:v>
                </c:pt>
                <c:pt idx="3">
                  <c:v>2.2000000000000002</c:v>
                </c:pt>
                <c:pt idx="4">
                  <c:v>2.7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A3-4B58-9C23-69FB066EA77A}"/>
            </c:ext>
          </c:extLst>
        </c:ser>
        <c:ser>
          <c:idx val="4"/>
          <c:order val="4"/>
          <c:tx>
            <c:v>TN 2018</c:v>
          </c:tx>
          <c:spPr>
            <a:ln w="28575">
              <a:noFill/>
            </a:ln>
          </c:spPr>
          <c:marker>
            <c:symbol val="star"/>
            <c:size val="15"/>
            <c:spPr>
              <a:noFill/>
              <a:ln w="31750">
                <a:solidFill>
                  <a:srgbClr val="002060"/>
                </a:solidFill>
              </a:ln>
            </c:spPr>
          </c:marker>
          <c:xVal>
            <c:numRef>
              <c:f>'sorted elodea'!$C$31</c:f>
              <c:numCache>
                <c:formatCode>General</c:formatCode>
                <c:ptCount val="1"/>
                <c:pt idx="0">
                  <c:v>2018</c:v>
                </c:pt>
              </c:numCache>
            </c:numRef>
          </c:xVal>
          <c:yVal>
            <c:numRef>
              <c:f>'sorted elodea'!$G$31</c:f>
              <c:numCache>
                <c:formatCode>0.00</c:formatCode>
                <c:ptCount val="1"/>
                <c:pt idx="0">
                  <c:v>2.4166666666666665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A3-4B58-9C23-69FB066EA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64640"/>
        <c:axId val="151291008"/>
      </c:scatterChart>
      <c:valAx>
        <c:axId val="15126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291008"/>
        <c:crosses val="autoZero"/>
        <c:crossBetween val="midCat"/>
      </c:valAx>
      <c:valAx>
        <c:axId val="151291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dry mass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51264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36</xdr:row>
      <xdr:rowOff>102408</xdr:rowOff>
    </xdr:from>
    <xdr:to>
      <xdr:col>5</xdr:col>
      <xdr:colOff>403860</xdr:colOff>
      <xdr:row>56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36</xdr:row>
      <xdr:rowOff>113723</xdr:rowOff>
    </xdr:from>
    <xdr:to>
      <xdr:col>14</xdr:col>
      <xdr:colOff>281940</xdr:colOff>
      <xdr:row>55</xdr:row>
      <xdr:rowOff>144781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237953</xdr:colOff>
      <xdr:row>56</xdr:row>
      <xdr:rowOff>178838</xdr:rowOff>
    </xdr:from>
    <xdr:to>
      <xdr:col>5</xdr:col>
      <xdr:colOff>388620</xdr:colOff>
      <xdr:row>72</xdr:row>
      <xdr:rowOff>129540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239222</xdr:colOff>
      <xdr:row>74</xdr:row>
      <xdr:rowOff>7620</xdr:rowOff>
    </xdr:from>
    <xdr:to>
      <xdr:col>5</xdr:col>
      <xdr:colOff>365760</xdr:colOff>
      <xdr:row>92</xdr:row>
      <xdr:rowOff>7620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594361</xdr:colOff>
      <xdr:row>57</xdr:row>
      <xdr:rowOff>7620</xdr:rowOff>
    </xdr:from>
    <xdr:to>
      <xdr:col>14</xdr:col>
      <xdr:colOff>304800</xdr:colOff>
      <xdr:row>72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24A72B2-3AFF-4917-846A-E096E59CF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594361</xdr:colOff>
      <xdr:row>74</xdr:row>
      <xdr:rowOff>0</xdr:rowOff>
    </xdr:from>
    <xdr:to>
      <xdr:col>14</xdr:col>
      <xdr:colOff>373381</xdr:colOff>
      <xdr:row>91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F315D8F-0847-4427-A8CC-78186B3E0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380769</xdr:colOff>
      <xdr:row>20</xdr:row>
      <xdr:rowOff>145358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70F218-8036-4F53-9272-1B3546C5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23900</xdr:colOff>
      <xdr:row>21</xdr:row>
      <xdr:rowOff>45950</xdr:rowOff>
    </xdr:from>
    <xdr:to>
      <xdr:col>10</xdr:col>
      <xdr:colOff>366916</xdr:colOff>
      <xdr:row>41</xdr:row>
      <xdr:rowOff>47220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8EFBDBA-28A6-4C65-A58D-395640EF9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2309</xdr:colOff>
      <xdr:row>41</xdr:row>
      <xdr:rowOff>172140</xdr:rowOff>
    </xdr:from>
    <xdr:to>
      <xdr:col>10</xdr:col>
      <xdr:colOff>355369</xdr:colOff>
      <xdr:row>61</xdr:row>
      <xdr:rowOff>173066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04AC78-2328-4B03-A1F4-1E50913B5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topLeftCell="A46" zoomScaleNormal="100" workbookViewId="0">
      <selection activeCell="F60" sqref="F60:G60"/>
    </sheetView>
  </sheetViews>
  <sheetFormatPr defaultRowHeight="14.4" x14ac:dyDescent="0.3"/>
  <cols>
    <col min="1" max="1" width="42.109375" customWidth="1"/>
    <col min="2" max="2" width="6.33203125" style="1" customWidth="1"/>
    <col min="3" max="3" width="7.21875" style="1" customWidth="1"/>
    <col min="4" max="4" width="6.21875" style="1" customWidth="1"/>
    <col min="5" max="5" width="5.6640625" style="1" customWidth="1"/>
  </cols>
  <sheetData>
    <row r="1" spans="1:7" ht="13.2" customHeight="1" x14ac:dyDescent="0.3">
      <c r="A1" t="s">
        <v>31</v>
      </c>
    </row>
    <row r="2" spans="1:7" ht="13.2" customHeight="1" x14ac:dyDescent="0.3">
      <c r="A2" t="s">
        <v>42</v>
      </c>
    </row>
    <row r="3" spans="1:7" ht="13.2" customHeight="1" x14ac:dyDescent="0.3"/>
    <row r="4" spans="1:7" ht="13.2" customHeight="1" x14ac:dyDescent="0.3">
      <c r="A4" t="s">
        <v>0</v>
      </c>
      <c r="B4" s="1" t="s">
        <v>44</v>
      </c>
      <c r="C4" s="1" t="s">
        <v>36</v>
      </c>
      <c r="D4" s="1" t="s">
        <v>48</v>
      </c>
      <c r="E4" s="1" t="s">
        <v>38</v>
      </c>
      <c r="F4" s="1" t="s">
        <v>40</v>
      </c>
      <c r="G4" s="1" t="s">
        <v>41</v>
      </c>
    </row>
    <row r="5" spans="1:7" ht="13.2" customHeight="1" x14ac:dyDescent="0.3">
      <c r="A5" t="s">
        <v>1</v>
      </c>
      <c r="B5" s="1" t="s">
        <v>32</v>
      </c>
      <c r="C5" s="1">
        <v>1996</v>
      </c>
      <c r="D5" s="1">
        <v>6</v>
      </c>
      <c r="E5" s="1" t="s">
        <v>35</v>
      </c>
      <c r="F5">
        <v>1.9</v>
      </c>
      <c r="G5" s="1">
        <v>0.28999999999999998</v>
      </c>
    </row>
    <row r="6" spans="1:7" ht="13.2" customHeight="1" x14ac:dyDescent="0.3">
      <c r="A6" t="s">
        <v>2</v>
      </c>
      <c r="B6" s="1" t="s">
        <v>32</v>
      </c>
      <c r="C6" s="1">
        <v>1996</v>
      </c>
      <c r="D6" s="1">
        <v>6</v>
      </c>
      <c r="E6" s="1" t="s">
        <v>35</v>
      </c>
      <c r="F6">
        <v>2</v>
      </c>
      <c r="G6" s="1">
        <v>0.41</v>
      </c>
    </row>
    <row r="7" spans="1:7" ht="13.2" customHeight="1" x14ac:dyDescent="0.3">
      <c r="A7" t="s">
        <v>3</v>
      </c>
      <c r="B7" s="1" t="s">
        <v>32</v>
      </c>
      <c r="C7" s="1">
        <v>1996</v>
      </c>
      <c r="D7" s="1">
        <v>6</v>
      </c>
      <c r="E7" s="1" t="s">
        <v>35</v>
      </c>
      <c r="F7">
        <v>2</v>
      </c>
      <c r="G7" s="1">
        <v>0.33</v>
      </c>
    </row>
    <row r="8" spans="1:7" ht="13.2" customHeight="1" x14ac:dyDescent="0.3">
      <c r="A8" t="s">
        <v>4</v>
      </c>
      <c r="B8" s="1" t="s">
        <v>33</v>
      </c>
      <c r="C8" s="1">
        <v>1996</v>
      </c>
      <c r="D8" s="1">
        <v>6</v>
      </c>
      <c r="E8" s="1" t="s">
        <v>34</v>
      </c>
      <c r="F8">
        <v>2.6</v>
      </c>
      <c r="G8" s="1">
        <v>0.55000000000000004</v>
      </c>
    </row>
    <row r="9" spans="1:7" ht="13.2" customHeight="1" x14ac:dyDescent="0.3">
      <c r="A9" t="s">
        <v>5</v>
      </c>
      <c r="B9" s="1" t="s">
        <v>33</v>
      </c>
      <c r="C9" s="1">
        <v>1996</v>
      </c>
      <c r="D9" s="1">
        <v>6</v>
      </c>
      <c r="E9" s="1" t="s">
        <v>34</v>
      </c>
      <c r="F9">
        <v>2.5</v>
      </c>
      <c r="G9" s="1">
        <v>0.5</v>
      </c>
    </row>
    <row r="10" spans="1:7" ht="13.2" customHeight="1" x14ac:dyDescent="0.3">
      <c r="A10" t="s">
        <v>6</v>
      </c>
      <c r="B10" s="1" t="s">
        <v>33</v>
      </c>
      <c r="C10" s="1">
        <v>1996</v>
      </c>
      <c r="D10" s="1">
        <v>6</v>
      </c>
      <c r="E10" s="1" t="s">
        <v>34</v>
      </c>
      <c r="F10">
        <v>1.9</v>
      </c>
      <c r="G10" s="1">
        <v>0.22</v>
      </c>
    </row>
    <row r="11" spans="1:7" ht="13.2" customHeight="1" x14ac:dyDescent="0.3">
      <c r="A11" t="s">
        <v>7</v>
      </c>
      <c r="B11" s="1" t="s">
        <v>33</v>
      </c>
      <c r="C11" s="1">
        <v>2001</v>
      </c>
      <c r="D11" s="1">
        <v>8</v>
      </c>
      <c r="E11" s="1" t="s">
        <v>35</v>
      </c>
      <c r="F11">
        <v>4</v>
      </c>
      <c r="G11" s="1">
        <v>0.75</v>
      </c>
    </row>
    <row r="12" spans="1:7" ht="13.2" customHeight="1" x14ac:dyDescent="0.3">
      <c r="A12" t="s">
        <v>8</v>
      </c>
      <c r="B12" s="1" t="s">
        <v>33</v>
      </c>
      <c r="C12" s="1">
        <v>2001</v>
      </c>
      <c r="D12" s="1">
        <v>8</v>
      </c>
      <c r="E12" s="1" t="s">
        <v>35</v>
      </c>
      <c r="F12">
        <v>3.5</v>
      </c>
      <c r="G12" s="1">
        <v>0.62</v>
      </c>
    </row>
    <row r="13" spans="1:7" ht="13.2" customHeight="1" x14ac:dyDescent="0.3">
      <c r="A13" t="s">
        <v>9</v>
      </c>
      <c r="B13" s="1" t="s">
        <v>33</v>
      </c>
      <c r="C13" s="1">
        <v>2001</v>
      </c>
      <c r="D13" s="1">
        <v>8</v>
      </c>
      <c r="E13" s="1" t="s">
        <v>34</v>
      </c>
      <c r="F13">
        <v>2.2999999999999998</v>
      </c>
      <c r="G13" s="1">
        <v>0.42</v>
      </c>
    </row>
    <row r="14" spans="1:7" ht="13.2" customHeight="1" x14ac:dyDescent="0.3">
      <c r="A14" t="s">
        <v>10</v>
      </c>
      <c r="B14" s="1" t="s">
        <v>33</v>
      </c>
      <c r="C14" s="1">
        <v>2001</v>
      </c>
      <c r="D14" s="1">
        <v>8</v>
      </c>
      <c r="E14" s="1" t="s">
        <v>34</v>
      </c>
      <c r="F14">
        <v>2.8</v>
      </c>
      <c r="G14" s="1">
        <v>0.5</v>
      </c>
    </row>
    <row r="15" spans="1:7" ht="13.2" customHeight="1" x14ac:dyDescent="0.3">
      <c r="A15" t="s">
        <v>11</v>
      </c>
      <c r="B15" s="1" t="s">
        <v>33</v>
      </c>
      <c r="C15" s="1">
        <v>2001</v>
      </c>
      <c r="D15" s="1">
        <v>8</v>
      </c>
      <c r="E15" s="1" t="s">
        <v>34</v>
      </c>
      <c r="F15">
        <v>2.8</v>
      </c>
      <c r="G15" s="1">
        <v>0.52</v>
      </c>
    </row>
    <row r="16" spans="1:7" ht="13.2" customHeight="1" x14ac:dyDescent="0.3">
      <c r="A16" t="s">
        <v>12</v>
      </c>
      <c r="B16" s="1" t="s">
        <v>33</v>
      </c>
      <c r="C16" s="1">
        <v>2001</v>
      </c>
      <c r="D16" s="1">
        <v>8</v>
      </c>
      <c r="E16" s="1" t="s">
        <v>34</v>
      </c>
      <c r="F16">
        <v>1.8</v>
      </c>
      <c r="G16" s="1">
        <v>0.18</v>
      </c>
    </row>
    <row r="17" spans="1:7" ht="13.2" customHeight="1" x14ac:dyDescent="0.3">
      <c r="A17" t="s">
        <v>13</v>
      </c>
      <c r="B17" s="1" t="s">
        <v>33</v>
      </c>
      <c r="C17" s="1">
        <v>1997</v>
      </c>
      <c r="D17" s="1">
        <v>7</v>
      </c>
      <c r="E17" s="1" t="s">
        <v>34</v>
      </c>
      <c r="F17">
        <v>2.7</v>
      </c>
      <c r="G17" s="1">
        <v>0.93</v>
      </c>
    </row>
    <row r="18" spans="1:7" ht="13.2" customHeight="1" x14ac:dyDescent="0.3">
      <c r="A18" t="s">
        <v>14</v>
      </c>
      <c r="B18" s="1" t="s">
        <v>33</v>
      </c>
      <c r="C18" s="1">
        <v>1997</v>
      </c>
      <c r="D18" s="1">
        <v>7</v>
      </c>
      <c r="E18" s="1" t="s">
        <v>34</v>
      </c>
      <c r="F18">
        <v>2.1</v>
      </c>
      <c r="G18" s="1">
        <v>0.53</v>
      </c>
    </row>
    <row r="19" spans="1:7" ht="13.2" customHeight="1" x14ac:dyDescent="0.3">
      <c r="A19" t="s">
        <v>15</v>
      </c>
      <c r="B19" s="1" t="s">
        <v>33</v>
      </c>
      <c r="C19" s="1">
        <v>1997</v>
      </c>
      <c r="D19" s="1">
        <v>7</v>
      </c>
      <c r="E19" s="1" t="s">
        <v>34</v>
      </c>
      <c r="F19">
        <v>2.1</v>
      </c>
      <c r="G19" s="1">
        <v>0.46</v>
      </c>
    </row>
    <row r="20" spans="1:7" ht="13.2" customHeight="1" x14ac:dyDescent="0.3">
      <c r="A20" t="s">
        <v>16</v>
      </c>
      <c r="B20" s="1" t="s">
        <v>33</v>
      </c>
      <c r="C20" s="1">
        <v>1997</v>
      </c>
      <c r="D20" s="1">
        <v>7</v>
      </c>
      <c r="E20" s="1" t="s">
        <v>34</v>
      </c>
      <c r="F20">
        <v>1.8</v>
      </c>
      <c r="G20" s="1">
        <v>0.52</v>
      </c>
    </row>
    <row r="21" spans="1:7" ht="13.2" customHeight="1" x14ac:dyDescent="0.3">
      <c r="A21" t="s">
        <v>17</v>
      </c>
      <c r="B21" s="1" t="s">
        <v>33</v>
      </c>
      <c r="C21" s="1">
        <v>1997</v>
      </c>
      <c r="D21" s="1">
        <v>7</v>
      </c>
      <c r="E21" s="1" t="s">
        <v>34</v>
      </c>
      <c r="F21">
        <v>1.4</v>
      </c>
      <c r="G21" s="1">
        <v>0.27</v>
      </c>
    </row>
    <row r="22" spans="1:7" ht="13.2" customHeight="1" x14ac:dyDescent="0.3">
      <c r="A22" t="s">
        <v>18</v>
      </c>
      <c r="B22" s="1" t="s">
        <v>33</v>
      </c>
      <c r="C22" s="1">
        <v>1997</v>
      </c>
      <c r="D22" s="1">
        <v>7</v>
      </c>
      <c r="E22" s="1" t="s">
        <v>35</v>
      </c>
      <c r="F22">
        <v>3.2</v>
      </c>
      <c r="G22" s="1">
        <v>1.2</v>
      </c>
    </row>
    <row r="23" spans="1:7" ht="13.2" customHeight="1" x14ac:dyDescent="0.3">
      <c r="A23" t="s">
        <v>19</v>
      </c>
      <c r="B23" s="1" t="s">
        <v>33</v>
      </c>
      <c r="C23" s="1">
        <v>1997</v>
      </c>
      <c r="D23" s="1">
        <v>7</v>
      </c>
      <c r="E23" s="1" t="s">
        <v>35</v>
      </c>
      <c r="F23">
        <v>2.4</v>
      </c>
      <c r="G23" s="1">
        <v>0.93</v>
      </c>
    </row>
    <row r="24" spans="1:7" ht="13.2" customHeight="1" x14ac:dyDescent="0.3">
      <c r="A24" t="s">
        <v>20</v>
      </c>
      <c r="B24" s="1" t="s">
        <v>33</v>
      </c>
      <c r="C24" s="1">
        <v>1997</v>
      </c>
      <c r="D24" s="1">
        <v>7</v>
      </c>
      <c r="E24" s="1" t="s">
        <v>35</v>
      </c>
      <c r="F24">
        <v>3.1</v>
      </c>
      <c r="G24" s="1">
        <v>1.2</v>
      </c>
    </row>
    <row r="25" spans="1:7" ht="13.2" customHeight="1" x14ac:dyDescent="0.3">
      <c r="A25" t="s">
        <v>21</v>
      </c>
      <c r="B25" s="1" t="s">
        <v>33</v>
      </c>
      <c r="C25" s="1">
        <v>1997</v>
      </c>
      <c r="D25" s="1">
        <v>7</v>
      </c>
      <c r="E25" s="1" t="s">
        <v>35</v>
      </c>
      <c r="F25">
        <v>2.7</v>
      </c>
      <c r="G25" s="1">
        <v>0.86</v>
      </c>
    </row>
    <row r="26" spans="1:7" ht="13.2" customHeight="1" x14ac:dyDescent="0.3">
      <c r="A26" t="s">
        <v>22</v>
      </c>
      <c r="B26" s="1" t="s">
        <v>33</v>
      </c>
      <c r="C26" s="1">
        <v>1997</v>
      </c>
      <c r="D26" s="1">
        <v>7</v>
      </c>
      <c r="E26" s="1" t="s">
        <v>35</v>
      </c>
      <c r="F26">
        <v>2.5</v>
      </c>
      <c r="G26" s="1">
        <v>0.85</v>
      </c>
    </row>
    <row r="27" spans="1:7" ht="13.2" customHeight="1" x14ac:dyDescent="0.3">
      <c r="A27" t="s">
        <v>23</v>
      </c>
      <c r="B27" s="1" t="s">
        <v>33</v>
      </c>
      <c r="C27" s="1">
        <v>1997</v>
      </c>
      <c r="D27" s="1">
        <v>7</v>
      </c>
      <c r="E27" s="1" t="s">
        <v>34</v>
      </c>
      <c r="F27">
        <v>2.5</v>
      </c>
      <c r="G27" s="1">
        <v>0.93</v>
      </c>
    </row>
    <row r="28" spans="1:7" ht="13.2" customHeight="1" x14ac:dyDescent="0.3">
      <c r="A28" t="s">
        <v>24</v>
      </c>
      <c r="B28" s="1" t="s">
        <v>33</v>
      </c>
      <c r="C28" s="1">
        <v>1997</v>
      </c>
      <c r="D28" s="1">
        <v>7</v>
      </c>
      <c r="E28" s="1" t="s">
        <v>34</v>
      </c>
      <c r="F28">
        <v>2.4</v>
      </c>
      <c r="G28" s="1">
        <v>1</v>
      </c>
    </row>
    <row r="29" spans="1:7" ht="13.2" customHeight="1" x14ac:dyDescent="0.3">
      <c r="A29" t="s">
        <v>25</v>
      </c>
      <c r="B29" s="1" t="s">
        <v>32</v>
      </c>
      <c r="C29" s="1">
        <v>1997</v>
      </c>
      <c r="D29" s="1">
        <v>9</v>
      </c>
      <c r="E29" s="1" t="s">
        <v>35</v>
      </c>
      <c r="F29">
        <v>2.2000000000000002</v>
      </c>
      <c r="G29" s="1">
        <v>0.36</v>
      </c>
    </row>
    <row r="30" spans="1:7" ht="13.2" customHeight="1" x14ac:dyDescent="0.3">
      <c r="A30" t="s">
        <v>26</v>
      </c>
      <c r="B30" s="1" t="s">
        <v>32</v>
      </c>
      <c r="C30" s="1">
        <v>1997</v>
      </c>
      <c r="D30" s="1">
        <v>9</v>
      </c>
      <c r="E30" s="1" t="s">
        <v>35</v>
      </c>
      <c r="F30">
        <v>2.2999999999999998</v>
      </c>
      <c r="G30" s="1">
        <v>0.3</v>
      </c>
    </row>
    <row r="31" spans="1:7" ht="13.2" customHeight="1" x14ac:dyDescent="0.3">
      <c r="A31" t="s">
        <v>27</v>
      </c>
      <c r="B31" s="1" t="s">
        <v>33</v>
      </c>
      <c r="C31" s="1">
        <v>1997</v>
      </c>
      <c r="D31" s="1">
        <v>9</v>
      </c>
      <c r="E31" s="1" t="s">
        <v>34</v>
      </c>
      <c r="F31">
        <v>1.6</v>
      </c>
      <c r="G31" s="1">
        <v>0.25</v>
      </c>
    </row>
    <row r="32" spans="1:7" ht="13.2" customHeight="1" x14ac:dyDescent="0.3">
      <c r="A32" t="s">
        <v>28</v>
      </c>
      <c r="B32" s="1" t="s">
        <v>33</v>
      </c>
      <c r="C32" s="1">
        <v>1997</v>
      </c>
      <c r="D32" s="1">
        <v>9</v>
      </c>
      <c r="E32" s="1" t="s">
        <v>34</v>
      </c>
      <c r="F32">
        <v>1.5</v>
      </c>
      <c r="G32" s="1">
        <v>0.28000000000000003</v>
      </c>
    </row>
    <row r="33" spans="1:7" ht="13.2" customHeight="1" x14ac:dyDescent="0.3">
      <c r="A33" t="s">
        <v>29</v>
      </c>
      <c r="B33" s="1" t="s">
        <v>33</v>
      </c>
      <c r="C33" s="1">
        <v>1997</v>
      </c>
      <c r="D33" s="1">
        <v>9</v>
      </c>
      <c r="E33" s="1" t="s">
        <v>34</v>
      </c>
      <c r="F33">
        <v>1.8</v>
      </c>
      <c r="G33" s="1">
        <v>0.5</v>
      </c>
    </row>
    <row r="34" spans="1:7" ht="13.2" customHeight="1" x14ac:dyDescent="0.3">
      <c r="A34" t="s">
        <v>30</v>
      </c>
      <c r="B34" s="1" t="s">
        <v>33</v>
      </c>
      <c r="C34" s="1">
        <v>1997</v>
      </c>
      <c r="D34" s="1">
        <v>9</v>
      </c>
      <c r="E34" s="1" t="s">
        <v>34</v>
      </c>
      <c r="F34">
        <v>1.5</v>
      </c>
      <c r="G34" s="1">
        <v>0.16</v>
      </c>
    </row>
    <row r="35" spans="1:7" ht="13.2" customHeight="1" x14ac:dyDescent="0.3"/>
    <row r="37" spans="1:7" x14ac:dyDescent="0.3">
      <c r="A37" t="s">
        <v>50</v>
      </c>
    </row>
    <row r="38" spans="1:7" x14ac:dyDescent="0.3">
      <c r="A38">
        <v>1</v>
      </c>
      <c r="B38" s="1" t="s">
        <v>33</v>
      </c>
      <c r="C38" s="1">
        <v>2017</v>
      </c>
      <c r="D38" s="1">
        <v>9</v>
      </c>
      <c r="E38" s="1" t="s">
        <v>34</v>
      </c>
      <c r="F38" s="1">
        <v>0.21</v>
      </c>
      <c r="G38" s="1">
        <v>2.6</v>
      </c>
    </row>
    <row r="39" spans="1:7" x14ac:dyDescent="0.3">
      <c r="A39">
        <v>2</v>
      </c>
      <c r="B39" s="1" t="s">
        <v>33</v>
      </c>
      <c r="C39" s="1">
        <v>2017</v>
      </c>
      <c r="D39" s="1">
        <v>9</v>
      </c>
      <c r="E39" s="1" t="s">
        <v>34</v>
      </c>
      <c r="F39" s="1">
        <v>0.44</v>
      </c>
      <c r="G39" s="1">
        <v>3.1</v>
      </c>
    </row>
    <row r="40" spans="1:7" x14ac:dyDescent="0.3">
      <c r="A40">
        <v>3</v>
      </c>
      <c r="B40" s="1" t="s">
        <v>33</v>
      </c>
      <c r="C40" s="1">
        <v>2017</v>
      </c>
      <c r="D40" s="1">
        <v>9</v>
      </c>
      <c r="E40" s="1" t="s">
        <v>34</v>
      </c>
      <c r="F40" s="1">
        <v>0.24</v>
      </c>
      <c r="G40" s="1">
        <v>2.4</v>
      </c>
    </row>
    <row r="41" spans="1:7" x14ac:dyDescent="0.3">
      <c r="A41">
        <v>4</v>
      </c>
      <c r="B41" s="1" t="s">
        <v>33</v>
      </c>
      <c r="C41" s="1">
        <v>2017</v>
      </c>
      <c r="D41" s="1">
        <v>9</v>
      </c>
      <c r="E41" s="1" t="s">
        <v>34</v>
      </c>
      <c r="F41" s="1">
        <v>0.25</v>
      </c>
      <c r="G41" s="1">
        <v>2.5</v>
      </c>
    </row>
    <row r="42" spans="1:7" x14ac:dyDescent="0.3">
      <c r="A42">
        <v>5</v>
      </c>
      <c r="B42" s="1" t="s">
        <v>33</v>
      </c>
      <c r="C42" s="1">
        <v>2017</v>
      </c>
      <c r="D42" s="1">
        <v>9</v>
      </c>
      <c r="E42" s="1" t="s">
        <v>34</v>
      </c>
      <c r="F42" s="1">
        <v>0.55000000000000004</v>
      </c>
      <c r="G42" s="1">
        <v>3.3</v>
      </c>
    </row>
    <row r="43" spans="1:7" x14ac:dyDescent="0.3">
      <c r="A43">
        <v>6</v>
      </c>
      <c r="B43" s="1" t="s">
        <v>33</v>
      </c>
      <c r="C43" s="1">
        <v>2017</v>
      </c>
      <c r="D43" s="1">
        <v>9</v>
      </c>
      <c r="E43" s="1" t="s">
        <v>34</v>
      </c>
      <c r="F43" s="1">
        <v>0.23</v>
      </c>
      <c r="G43" s="1">
        <v>2.4</v>
      </c>
    </row>
    <row r="44" spans="1:7" x14ac:dyDescent="0.3">
      <c r="A44">
        <v>7</v>
      </c>
      <c r="B44" s="1" t="s">
        <v>33</v>
      </c>
      <c r="C44" s="1">
        <v>2017</v>
      </c>
      <c r="D44" s="1">
        <v>9</v>
      </c>
      <c r="E44" s="1" t="s">
        <v>34</v>
      </c>
      <c r="F44" s="1">
        <v>0.5</v>
      </c>
      <c r="G44" s="1">
        <v>3.5</v>
      </c>
    </row>
    <row r="45" spans="1:7" x14ac:dyDescent="0.3">
      <c r="A45">
        <v>8</v>
      </c>
      <c r="B45" s="1" t="s">
        <v>33</v>
      </c>
      <c r="C45" s="1">
        <v>2017</v>
      </c>
      <c r="D45" s="1">
        <v>9</v>
      </c>
      <c r="E45" s="1" t="s">
        <v>34</v>
      </c>
      <c r="F45" s="1">
        <v>0.57999999999999996</v>
      </c>
      <c r="G45" s="1">
        <v>3.4</v>
      </c>
    </row>
    <row r="46" spans="1:7" x14ac:dyDescent="0.3">
      <c r="A46">
        <v>9</v>
      </c>
      <c r="B46" s="1" t="s">
        <v>33</v>
      </c>
      <c r="C46" s="1">
        <v>2017</v>
      </c>
      <c r="D46" s="1">
        <v>9</v>
      </c>
      <c r="E46" s="1" t="s">
        <v>34</v>
      </c>
      <c r="F46" s="1">
        <v>0.28000000000000003</v>
      </c>
      <c r="G46" s="1">
        <v>2.4</v>
      </c>
    </row>
    <row r="47" spans="1:7" x14ac:dyDescent="0.3">
      <c r="A47">
        <v>10</v>
      </c>
      <c r="B47" s="1" t="s">
        <v>33</v>
      </c>
      <c r="C47" s="1">
        <v>2017</v>
      </c>
      <c r="D47" s="1">
        <v>9</v>
      </c>
      <c r="E47" s="1" t="s">
        <v>34</v>
      </c>
      <c r="F47" s="1">
        <v>0.47</v>
      </c>
      <c r="G47" s="1">
        <v>3.3</v>
      </c>
    </row>
    <row r="49" spans="1:7" x14ac:dyDescent="0.3">
      <c r="A49" t="s">
        <v>45</v>
      </c>
      <c r="B49" s="1" t="s">
        <v>33</v>
      </c>
      <c r="C49" s="1">
        <v>2017</v>
      </c>
      <c r="D49" s="1">
        <v>9</v>
      </c>
      <c r="E49" s="1" t="s">
        <v>34</v>
      </c>
      <c r="F49" s="2">
        <f>AVERAGE(F38:F47)</f>
        <v>0.375</v>
      </c>
      <c r="G49" s="2">
        <f>AVERAGE(G38:G47)</f>
        <v>2.8899999999999997</v>
      </c>
    </row>
    <row r="52" spans="1:7" x14ac:dyDescent="0.3">
      <c r="A52" s="4" t="s">
        <v>52</v>
      </c>
    </row>
    <row r="53" spans="1:7" x14ac:dyDescent="0.3">
      <c r="A53">
        <v>2</v>
      </c>
      <c r="B53" s="1" t="s">
        <v>33</v>
      </c>
      <c r="C53" s="1">
        <v>2018</v>
      </c>
      <c r="D53" s="1">
        <v>9</v>
      </c>
      <c r="E53" s="1" t="s">
        <v>34</v>
      </c>
      <c r="F53" s="3">
        <v>0.39</v>
      </c>
      <c r="G53" s="3">
        <v>2.1</v>
      </c>
    </row>
    <row r="54" spans="1:7" x14ac:dyDescent="0.3">
      <c r="A54">
        <v>4</v>
      </c>
      <c r="B54" s="1" t="s">
        <v>33</v>
      </c>
      <c r="C54" s="1">
        <v>2018</v>
      </c>
      <c r="D54" s="1">
        <v>9</v>
      </c>
      <c r="E54" s="1" t="s">
        <v>34</v>
      </c>
      <c r="F54" s="3">
        <v>0.42</v>
      </c>
      <c r="G54" s="3">
        <v>2.8</v>
      </c>
    </row>
    <row r="55" spans="1:7" x14ac:dyDescent="0.3">
      <c r="A55">
        <v>6</v>
      </c>
      <c r="B55" s="1" t="s">
        <v>33</v>
      </c>
      <c r="C55" s="1">
        <v>2018</v>
      </c>
      <c r="D55" s="1">
        <v>9</v>
      </c>
      <c r="E55" s="1" t="s">
        <v>34</v>
      </c>
      <c r="F55" s="3">
        <v>0.34</v>
      </c>
      <c r="G55" s="3">
        <v>2.7</v>
      </c>
    </row>
    <row r="56" spans="1:7" x14ac:dyDescent="0.3">
      <c r="A56">
        <v>7</v>
      </c>
      <c r="B56" s="1" t="s">
        <v>33</v>
      </c>
      <c r="C56" s="1">
        <v>2018</v>
      </c>
      <c r="D56" s="1">
        <v>9</v>
      </c>
      <c r="E56" s="1" t="s">
        <v>34</v>
      </c>
      <c r="F56" s="3">
        <v>0.28999999999999998</v>
      </c>
      <c r="G56" s="3">
        <v>2.2000000000000002</v>
      </c>
    </row>
    <row r="57" spans="1:7" x14ac:dyDescent="0.3">
      <c r="A57">
        <v>9</v>
      </c>
      <c r="B57" s="1" t="s">
        <v>33</v>
      </c>
      <c r="C57" s="1">
        <v>2018</v>
      </c>
      <c r="D57" s="1">
        <v>9</v>
      </c>
      <c r="E57" s="1" t="s">
        <v>34</v>
      </c>
      <c r="F57" s="3">
        <v>0.81</v>
      </c>
      <c r="G57" s="3">
        <v>2.7</v>
      </c>
    </row>
    <row r="58" spans="1:7" x14ac:dyDescent="0.3">
      <c r="A58">
        <v>10</v>
      </c>
      <c r="B58" s="1" t="s">
        <v>33</v>
      </c>
      <c r="C58" s="1">
        <v>2018</v>
      </c>
      <c r="D58" s="1">
        <v>9</v>
      </c>
      <c r="E58" s="1" t="s">
        <v>34</v>
      </c>
      <c r="F58" s="3">
        <v>0.15</v>
      </c>
      <c r="G58" s="3">
        <v>2</v>
      </c>
    </row>
    <row r="59" spans="1:7" x14ac:dyDescent="0.3">
      <c r="F59" s="2"/>
      <c r="G59" s="2"/>
    </row>
    <row r="60" spans="1:7" x14ac:dyDescent="0.3">
      <c r="A60" t="s">
        <v>45</v>
      </c>
      <c r="F60" s="2">
        <f>AVERAGE(F53:F58)</f>
        <v>0.39999999999999997</v>
      </c>
      <c r="G60" s="2">
        <f>AVERAGE(G53:G58)</f>
        <v>2.4166666666666665</v>
      </c>
    </row>
  </sheetData>
  <pageMargins left="0.7" right="0.7" top="0.75" bottom="0.75" header="0.3" footer="0.3"/>
  <pageSetup paperSize="9" scale="8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8"/>
  <sheetViews>
    <sheetView tabSelected="1" topLeftCell="B13" zoomScaleNormal="100" workbookViewId="0">
      <selection activeCell="G34" sqref="G34:H34"/>
    </sheetView>
  </sheetViews>
  <sheetFormatPr defaultRowHeight="14.4" x14ac:dyDescent="0.3"/>
  <cols>
    <col min="1" max="1" width="44.21875" customWidth="1"/>
    <col min="2" max="6" width="8.88671875" style="1"/>
    <col min="7" max="10" width="8.88671875" style="2"/>
  </cols>
  <sheetData>
    <row r="1" spans="1:13" x14ac:dyDescent="0.3">
      <c r="A1" t="s">
        <v>47</v>
      </c>
    </row>
    <row r="2" spans="1:13" ht="12" customHeight="1" x14ac:dyDescent="0.3">
      <c r="A2" t="s">
        <v>43</v>
      </c>
    </row>
    <row r="3" spans="1:13" ht="12" customHeight="1" x14ac:dyDescent="0.3">
      <c r="I3" s="2" t="s">
        <v>45</v>
      </c>
    </row>
    <row r="4" spans="1:13" ht="12" customHeight="1" x14ac:dyDescent="0.3">
      <c r="A4" t="s">
        <v>0</v>
      </c>
      <c r="B4" s="1" t="s">
        <v>44</v>
      </c>
      <c r="C4" s="1" t="s">
        <v>36</v>
      </c>
      <c r="D4" s="1" t="s">
        <v>37</v>
      </c>
      <c r="E4" s="1" t="s">
        <v>49</v>
      </c>
      <c r="F4" s="1" t="s">
        <v>38</v>
      </c>
      <c r="G4" s="3" t="s">
        <v>40</v>
      </c>
      <c r="H4" s="3" t="s">
        <v>41</v>
      </c>
      <c r="I4" s="3" t="s">
        <v>39</v>
      </c>
      <c r="J4" s="3" t="s">
        <v>46</v>
      </c>
    </row>
    <row r="5" spans="1:13" ht="12" customHeight="1" x14ac:dyDescent="0.3">
      <c r="A5" t="s">
        <v>4</v>
      </c>
      <c r="B5" s="1" t="s">
        <v>33</v>
      </c>
      <c r="C5" s="1">
        <v>1996</v>
      </c>
      <c r="D5" s="1">
        <v>6</v>
      </c>
      <c r="F5" s="1">
        <v>1</v>
      </c>
      <c r="G5" s="2">
        <v>2.6</v>
      </c>
      <c r="H5" s="3">
        <v>0.55000000000000004</v>
      </c>
    </row>
    <row r="6" spans="1:13" ht="12" customHeight="1" x14ac:dyDescent="0.3">
      <c r="A6" t="s">
        <v>5</v>
      </c>
      <c r="B6" s="1" t="s">
        <v>33</v>
      </c>
      <c r="C6" s="1">
        <v>1996</v>
      </c>
      <c r="D6" s="1">
        <v>6</v>
      </c>
      <c r="F6" s="1">
        <v>1</v>
      </c>
      <c r="G6" s="2">
        <v>2.5</v>
      </c>
      <c r="H6" s="3">
        <v>0.5</v>
      </c>
    </row>
    <row r="7" spans="1:13" ht="12" customHeight="1" x14ac:dyDescent="0.3">
      <c r="A7" t="s">
        <v>6</v>
      </c>
      <c r="B7" s="1" t="s">
        <v>33</v>
      </c>
      <c r="C7" s="1">
        <v>1996</v>
      </c>
      <c r="D7" s="1">
        <v>6</v>
      </c>
      <c r="E7" s="1">
        <v>6</v>
      </c>
      <c r="F7" s="1">
        <v>1</v>
      </c>
      <c r="G7" s="2">
        <v>1.9</v>
      </c>
      <c r="H7" s="3">
        <v>0.22</v>
      </c>
      <c r="I7" s="2">
        <f>AVERAGE(G5:G7)</f>
        <v>2.3333333333333335</v>
      </c>
      <c r="J7" s="2">
        <f>AVERAGE(H5:H7)</f>
        <v>0.42333333333333334</v>
      </c>
      <c r="K7" s="2">
        <v>2.3333333333333335</v>
      </c>
      <c r="L7" s="2">
        <v>0.42333333333333334</v>
      </c>
      <c r="M7" s="2" t="s">
        <v>55</v>
      </c>
    </row>
    <row r="8" spans="1:13" ht="12" customHeight="1" x14ac:dyDescent="0.3">
      <c r="A8" t="s">
        <v>13</v>
      </c>
      <c r="B8" s="1" t="s">
        <v>33</v>
      </c>
      <c r="C8" s="1">
        <v>1997</v>
      </c>
      <c r="D8" s="1">
        <v>7</v>
      </c>
      <c r="F8" s="1">
        <v>1</v>
      </c>
      <c r="G8" s="2">
        <v>2.7</v>
      </c>
      <c r="H8" s="3">
        <v>0.93</v>
      </c>
    </row>
    <row r="9" spans="1:13" ht="12" customHeight="1" x14ac:dyDescent="0.3">
      <c r="A9" t="s">
        <v>14</v>
      </c>
      <c r="B9" s="1" t="s">
        <v>33</v>
      </c>
      <c r="C9" s="1">
        <v>1997</v>
      </c>
      <c r="D9" s="1">
        <v>7</v>
      </c>
      <c r="F9" s="1">
        <v>1</v>
      </c>
      <c r="G9" s="2">
        <v>2.1</v>
      </c>
      <c r="H9" s="3">
        <v>0.53</v>
      </c>
    </row>
    <row r="10" spans="1:13" ht="12" customHeight="1" x14ac:dyDescent="0.3">
      <c r="A10" t="s">
        <v>15</v>
      </c>
      <c r="B10" s="1" t="s">
        <v>33</v>
      </c>
      <c r="C10" s="1">
        <v>1997</v>
      </c>
      <c r="D10" s="1">
        <v>7</v>
      </c>
      <c r="F10" s="1">
        <v>1</v>
      </c>
      <c r="G10" s="2">
        <v>2.1</v>
      </c>
      <c r="H10" s="3">
        <v>0.46</v>
      </c>
    </row>
    <row r="11" spans="1:13" ht="12" customHeight="1" x14ac:dyDescent="0.3">
      <c r="A11" t="s">
        <v>16</v>
      </c>
      <c r="B11" s="1" t="s">
        <v>33</v>
      </c>
      <c r="C11" s="1">
        <v>1997</v>
      </c>
      <c r="D11" s="1">
        <v>7</v>
      </c>
      <c r="F11" s="1">
        <v>1</v>
      </c>
      <c r="G11" s="2">
        <v>1.8</v>
      </c>
      <c r="H11" s="3">
        <v>0.52</v>
      </c>
    </row>
    <row r="12" spans="1:13" ht="12" customHeight="1" x14ac:dyDescent="0.3">
      <c r="A12" t="s">
        <v>17</v>
      </c>
      <c r="B12" s="1" t="s">
        <v>33</v>
      </c>
      <c r="C12" s="1">
        <v>1997</v>
      </c>
      <c r="D12" s="1">
        <v>7</v>
      </c>
      <c r="F12" s="1">
        <v>1</v>
      </c>
      <c r="G12" s="2">
        <v>1.4</v>
      </c>
      <c r="H12" s="3">
        <v>0.27</v>
      </c>
    </row>
    <row r="13" spans="1:13" ht="12" customHeight="1" x14ac:dyDescent="0.3">
      <c r="A13" t="s">
        <v>23</v>
      </c>
      <c r="B13" s="1" t="s">
        <v>33</v>
      </c>
      <c r="C13" s="1">
        <v>1997</v>
      </c>
      <c r="D13" s="1">
        <v>7</v>
      </c>
      <c r="F13" s="1">
        <v>1</v>
      </c>
      <c r="G13" s="2">
        <v>2.5</v>
      </c>
      <c r="H13" s="3">
        <v>0.93</v>
      </c>
    </row>
    <row r="14" spans="1:13" ht="12" customHeight="1" x14ac:dyDescent="0.3">
      <c r="A14" t="s">
        <v>24</v>
      </c>
      <c r="B14" s="1" t="s">
        <v>33</v>
      </c>
      <c r="C14" s="1">
        <v>1997</v>
      </c>
      <c r="D14" s="1">
        <v>7</v>
      </c>
      <c r="E14" s="1">
        <v>7</v>
      </c>
      <c r="F14" s="1">
        <v>1</v>
      </c>
      <c r="G14" s="2">
        <v>2.4</v>
      </c>
      <c r="H14" s="3">
        <v>1</v>
      </c>
      <c r="I14" s="2">
        <f>AVERAGE(G8:G14)</f>
        <v>2.1428571428571432</v>
      </c>
      <c r="J14" s="2">
        <f>AVERAGE(H8:H14)</f>
        <v>0.66285714285714292</v>
      </c>
      <c r="L14" s="2">
        <f>AVERAGE(H8:H14,H23:H27)</f>
        <v>0.80666666666666664</v>
      </c>
      <c r="M14" t="s">
        <v>54</v>
      </c>
    </row>
    <row r="15" spans="1:13" ht="12" customHeight="1" x14ac:dyDescent="0.3">
      <c r="A15" t="s">
        <v>9</v>
      </c>
      <c r="B15" s="1" t="s">
        <v>33</v>
      </c>
      <c r="C15" s="1">
        <v>2001</v>
      </c>
      <c r="D15" s="1">
        <v>8</v>
      </c>
      <c r="F15" s="1">
        <v>1</v>
      </c>
      <c r="G15" s="2">
        <v>2.2999999999999998</v>
      </c>
      <c r="H15" s="3">
        <v>0.42</v>
      </c>
    </row>
    <row r="16" spans="1:13" ht="12" customHeight="1" x14ac:dyDescent="0.3">
      <c r="A16" t="s">
        <v>10</v>
      </c>
      <c r="B16" s="1" t="s">
        <v>33</v>
      </c>
      <c r="C16" s="1">
        <v>2001</v>
      </c>
      <c r="D16" s="1">
        <v>8</v>
      </c>
      <c r="F16" s="1">
        <v>1</v>
      </c>
      <c r="G16" s="2">
        <v>2.8</v>
      </c>
      <c r="H16" s="3">
        <v>0.5</v>
      </c>
    </row>
    <row r="17" spans="1:13" ht="12" customHeight="1" x14ac:dyDescent="0.3">
      <c r="A17" t="s">
        <v>11</v>
      </c>
      <c r="B17" s="1" t="s">
        <v>33</v>
      </c>
      <c r="C17" s="1">
        <v>2001</v>
      </c>
      <c r="D17" s="1">
        <v>8</v>
      </c>
      <c r="F17" s="1">
        <v>1</v>
      </c>
      <c r="G17" s="2">
        <v>2.8</v>
      </c>
      <c r="H17" s="3">
        <v>0.52</v>
      </c>
    </row>
    <row r="18" spans="1:13" ht="12" customHeight="1" x14ac:dyDescent="0.3">
      <c r="A18" t="s">
        <v>12</v>
      </c>
      <c r="B18" s="1" t="s">
        <v>33</v>
      </c>
      <c r="C18" s="1">
        <v>2001</v>
      </c>
      <c r="D18" s="1">
        <v>8</v>
      </c>
      <c r="E18" s="1">
        <v>8</v>
      </c>
      <c r="F18" s="1">
        <v>1</v>
      </c>
      <c r="G18" s="2">
        <v>1.8</v>
      </c>
      <c r="H18" s="3">
        <v>0.18</v>
      </c>
      <c r="I18" s="2">
        <f>AVERAGE(G15:G18)</f>
        <v>2.4249999999999998</v>
      </c>
      <c r="J18" s="2">
        <f>AVERAGE(H15:H18)</f>
        <v>0.40499999999999997</v>
      </c>
      <c r="L18" s="2">
        <f>AVERAGE(H15:H18,H28:H29)</f>
        <v>0.49833333333333335</v>
      </c>
      <c r="M18" t="s">
        <v>56</v>
      </c>
    </row>
    <row r="19" spans="1:13" ht="12" customHeight="1" x14ac:dyDescent="0.3">
      <c r="A19" t="s">
        <v>27</v>
      </c>
      <c r="B19" s="1" t="s">
        <v>33</v>
      </c>
      <c r="C19" s="1">
        <v>1997</v>
      </c>
      <c r="D19" s="1">
        <v>9</v>
      </c>
      <c r="F19" s="1">
        <v>1</v>
      </c>
      <c r="G19" s="2">
        <v>1.6</v>
      </c>
      <c r="H19" s="3">
        <v>0.25</v>
      </c>
    </row>
    <row r="20" spans="1:13" ht="12" customHeight="1" x14ac:dyDescent="0.3">
      <c r="A20" t="s">
        <v>28</v>
      </c>
      <c r="B20" s="1" t="s">
        <v>33</v>
      </c>
      <c r="C20" s="1">
        <v>1997</v>
      </c>
      <c r="D20" s="1">
        <v>9</v>
      </c>
      <c r="F20" s="1">
        <v>1</v>
      </c>
      <c r="G20" s="2">
        <v>1.5</v>
      </c>
      <c r="H20" s="3">
        <v>0.28000000000000003</v>
      </c>
    </row>
    <row r="21" spans="1:13" ht="12" customHeight="1" x14ac:dyDescent="0.3">
      <c r="A21" t="s">
        <v>29</v>
      </c>
      <c r="B21" s="1" t="s">
        <v>33</v>
      </c>
      <c r="C21" s="1">
        <v>1997</v>
      </c>
      <c r="D21" s="1">
        <v>9</v>
      </c>
      <c r="F21" s="1">
        <v>1</v>
      </c>
      <c r="G21" s="2">
        <v>1.8</v>
      </c>
      <c r="H21" s="3">
        <v>0.5</v>
      </c>
    </row>
    <row r="22" spans="1:13" ht="12" customHeight="1" x14ac:dyDescent="0.3">
      <c r="A22" t="s">
        <v>30</v>
      </c>
      <c r="B22" s="1" t="s">
        <v>33</v>
      </c>
      <c r="C22" s="1">
        <v>1997</v>
      </c>
      <c r="D22" s="1">
        <v>9</v>
      </c>
      <c r="E22" s="1">
        <v>9</v>
      </c>
      <c r="F22" s="1">
        <v>1</v>
      </c>
      <c r="G22" s="2">
        <v>1.5</v>
      </c>
      <c r="H22" s="3">
        <v>0.16</v>
      </c>
      <c r="I22" s="2">
        <f>AVERAGE(G19:G22)</f>
        <v>1.6</v>
      </c>
      <c r="J22" s="2">
        <f>AVERAGE(H19:H22)</f>
        <v>0.29749999999999999</v>
      </c>
      <c r="L22" s="2">
        <v>0.29749999999999999</v>
      </c>
      <c r="M22" t="s">
        <v>57</v>
      </c>
    </row>
    <row r="23" spans="1:13" ht="12" customHeight="1" x14ac:dyDescent="0.3">
      <c r="A23" t="s">
        <v>18</v>
      </c>
      <c r="B23" s="1" t="s">
        <v>33</v>
      </c>
      <c r="C23" s="1">
        <v>1997</v>
      </c>
      <c r="D23" s="1">
        <v>7</v>
      </c>
      <c r="F23" s="1">
        <v>2</v>
      </c>
      <c r="G23" s="2">
        <v>3.2</v>
      </c>
      <c r="H23" s="3">
        <v>1.2</v>
      </c>
    </row>
    <row r="24" spans="1:13" ht="12" customHeight="1" x14ac:dyDescent="0.3">
      <c r="A24" t="s">
        <v>19</v>
      </c>
      <c r="B24" s="1" t="s">
        <v>33</v>
      </c>
      <c r="C24" s="1">
        <v>1997</v>
      </c>
      <c r="D24" s="1">
        <v>7</v>
      </c>
      <c r="F24" s="1">
        <v>2</v>
      </c>
      <c r="G24" s="2">
        <v>2.4</v>
      </c>
      <c r="H24" s="3">
        <v>0.93</v>
      </c>
    </row>
    <row r="25" spans="1:13" ht="12" customHeight="1" x14ac:dyDescent="0.3">
      <c r="A25" t="s">
        <v>20</v>
      </c>
      <c r="B25" s="1" t="s">
        <v>33</v>
      </c>
      <c r="C25" s="1">
        <v>1997</v>
      </c>
      <c r="D25" s="1">
        <v>7</v>
      </c>
      <c r="F25" s="1">
        <v>2</v>
      </c>
      <c r="G25" s="2">
        <v>3.1</v>
      </c>
      <c r="H25" s="3">
        <v>1.2</v>
      </c>
    </row>
    <row r="26" spans="1:13" ht="12" customHeight="1" x14ac:dyDescent="0.3">
      <c r="A26" t="s">
        <v>21</v>
      </c>
      <c r="B26" s="1" t="s">
        <v>33</v>
      </c>
      <c r="C26" s="1">
        <v>1997</v>
      </c>
      <c r="D26" s="1">
        <v>7</v>
      </c>
      <c r="F26" s="1">
        <v>2</v>
      </c>
      <c r="G26" s="2">
        <v>2.7</v>
      </c>
      <c r="H26" s="3">
        <v>0.86</v>
      </c>
    </row>
    <row r="27" spans="1:13" ht="12" customHeight="1" x14ac:dyDescent="0.3">
      <c r="A27" t="s">
        <v>22</v>
      </c>
      <c r="B27" s="1" t="s">
        <v>33</v>
      </c>
      <c r="C27" s="1">
        <v>1997</v>
      </c>
      <c r="D27" s="1">
        <v>7</v>
      </c>
      <c r="E27" s="1">
        <v>7</v>
      </c>
      <c r="F27" s="1">
        <v>2</v>
      </c>
      <c r="G27" s="2">
        <v>2.5</v>
      </c>
      <c r="H27" s="3">
        <v>0.85</v>
      </c>
      <c r="I27" s="2">
        <f>AVERAGE(G23:G27)</f>
        <v>2.78</v>
      </c>
      <c r="J27" s="2">
        <f>AVERAGE(H23:H27)</f>
        <v>1.008</v>
      </c>
    </row>
    <row r="28" spans="1:13" ht="12" customHeight="1" x14ac:dyDescent="0.3">
      <c r="A28" t="s">
        <v>7</v>
      </c>
      <c r="B28" s="1" t="s">
        <v>33</v>
      </c>
      <c r="C28" s="1">
        <v>2001</v>
      </c>
      <c r="D28" s="1">
        <v>8</v>
      </c>
      <c r="F28" s="1">
        <v>2</v>
      </c>
      <c r="G28" s="2">
        <v>4</v>
      </c>
      <c r="H28" s="3">
        <v>0.75</v>
      </c>
    </row>
    <row r="29" spans="1:13" ht="12" customHeight="1" x14ac:dyDescent="0.3">
      <c r="A29" t="s">
        <v>8</v>
      </c>
      <c r="B29" s="1" t="s">
        <v>33</v>
      </c>
      <c r="C29" s="1">
        <v>2001</v>
      </c>
      <c r="D29" s="1">
        <v>8</v>
      </c>
      <c r="E29" s="1">
        <v>8</v>
      </c>
      <c r="F29" s="1">
        <v>2</v>
      </c>
      <c r="G29" s="2">
        <v>3.5</v>
      </c>
      <c r="H29" s="3">
        <v>0.62</v>
      </c>
      <c r="I29" s="2">
        <f>AVERAGE(G28:G29)</f>
        <v>3.75</v>
      </c>
      <c r="J29" s="2">
        <f>AVERAGE(H28:H29)</f>
        <v>0.68500000000000005</v>
      </c>
    </row>
    <row r="30" spans="1:13" ht="12" customHeight="1" x14ac:dyDescent="0.3">
      <c r="A30" t="s">
        <v>51</v>
      </c>
      <c r="B30" s="1" t="s">
        <v>33</v>
      </c>
      <c r="C30" s="1">
        <v>2017</v>
      </c>
      <c r="D30" s="1">
        <v>9</v>
      </c>
      <c r="E30" s="1">
        <v>9</v>
      </c>
      <c r="F30" s="1">
        <v>1</v>
      </c>
      <c r="G30" s="3">
        <v>2.89</v>
      </c>
      <c r="H30" s="3">
        <v>0.38</v>
      </c>
      <c r="I30" s="2">
        <v>2.89</v>
      </c>
      <c r="J30" s="2">
        <v>0.38</v>
      </c>
      <c r="L30">
        <v>0.38</v>
      </c>
      <c r="M30" t="s">
        <v>58</v>
      </c>
    </row>
    <row r="31" spans="1:13" ht="12" customHeight="1" x14ac:dyDescent="0.3">
      <c r="A31" t="s">
        <v>53</v>
      </c>
      <c r="B31" s="1" t="s">
        <v>33</v>
      </c>
      <c r="C31" s="1">
        <v>2018</v>
      </c>
      <c r="D31" s="1">
        <v>9</v>
      </c>
      <c r="E31" s="1">
        <v>9</v>
      </c>
      <c r="F31" s="1">
        <v>1</v>
      </c>
      <c r="G31" s="3">
        <v>2.4166666666666665</v>
      </c>
      <c r="H31" s="3">
        <v>0.39999999999999997</v>
      </c>
      <c r="I31" s="2">
        <v>2.4166666666666665</v>
      </c>
      <c r="J31" s="2">
        <v>0.39999999999999997</v>
      </c>
      <c r="L31" s="2">
        <v>0.39999999999999997</v>
      </c>
      <c r="M31" t="s">
        <v>59</v>
      </c>
    </row>
    <row r="32" spans="1:13" ht="12" customHeight="1" x14ac:dyDescent="0.3">
      <c r="E32" s="1" t="s">
        <v>61</v>
      </c>
      <c r="G32" s="3">
        <f>AVERAGE(G5:G29)</f>
        <v>2.38</v>
      </c>
      <c r="H32" s="3">
        <f>AVERAGE(H5:H29)</f>
        <v>0.60519999999999985</v>
      </c>
      <c r="I32" s="2">
        <f>AVERAGE(I7:I29)</f>
        <v>2.5051984126984128</v>
      </c>
      <c r="J32" s="2">
        <f>AVERAGE(J7:J29)</f>
        <v>0.58028174603174609</v>
      </c>
    </row>
    <row r="33" spans="6:10" ht="12" customHeight="1" x14ac:dyDescent="0.3">
      <c r="G33" s="3" t="s">
        <v>60</v>
      </c>
      <c r="H33" s="3"/>
      <c r="I33" s="2">
        <f>AVERAGE(I7:I31)</f>
        <v>2.5422321428571428</v>
      </c>
      <c r="J33" s="2">
        <f>AVERAGE(J7:J31)</f>
        <v>0.53271130952380952</v>
      </c>
    </row>
    <row r="34" spans="6:10" ht="12" customHeight="1" x14ac:dyDescent="0.3">
      <c r="F34" s="1" t="s">
        <v>62</v>
      </c>
      <c r="G34" s="6">
        <f>_xlfn.STDEV.S(G5:G29)</f>
        <v>0.65319726474218109</v>
      </c>
      <c r="H34" s="6">
        <f>_xlfn.STDEV.S(H5:H29)</f>
        <v>0.31020315923600827</v>
      </c>
    </row>
    <row r="35" spans="6:10" ht="12" customHeight="1" x14ac:dyDescent="0.3">
      <c r="F35" s="1" t="s">
        <v>63</v>
      </c>
      <c r="G35" s="6">
        <f>G34/SQRT(25)</f>
        <v>0.13063945294843621</v>
      </c>
      <c r="H35" s="6">
        <f>H34/SQRT(25)</f>
        <v>6.2040631847201655E-2</v>
      </c>
    </row>
    <row r="36" spans="6:10" ht="12" customHeight="1" x14ac:dyDescent="0.3">
      <c r="H36" s="3"/>
    </row>
    <row r="37" spans="6:10" ht="12" customHeight="1" x14ac:dyDescent="0.3"/>
    <row r="38" spans="6:10" ht="12" customHeight="1" x14ac:dyDescent="0.3"/>
    <row r="39" spans="6:10" ht="12" customHeight="1" x14ac:dyDescent="0.3"/>
    <row r="40" spans="6:10" ht="12" customHeight="1" x14ac:dyDescent="0.3"/>
    <row r="41" spans="6:10" ht="12" customHeight="1" x14ac:dyDescent="0.3"/>
    <row r="42" spans="6:10" ht="12" customHeight="1" x14ac:dyDescent="0.3"/>
    <row r="43" spans="6:10" ht="12" customHeight="1" x14ac:dyDescent="0.3"/>
    <row r="44" spans="6:10" ht="12" customHeight="1" x14ac:dyDescent="0.3"/>
    <row r="45" spans="6:10" ht="12" customHeight="1" x14ac:dyDescent="0.3"/>
    <row r="46" spans="6:10" ht="12" customHeight="1" x14ac:dyDescent="0.3"/>
    <row r="47" spans="6:10" ht="12" customHeight="1" x14ac:dyDescent="0.3"/>
    <row r="48" spans="6:10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100" spans="8:10" x14ac:dyDescent="0.3">
      <c r="H100" s="5"/>
    </row>
    <row r="101" spans="8:10" x14ac:dyDescent="0.3">
      <c r="H101" s="5"/>
    </row>
    <row r="102" spans="8:10" x14ac:dyDescent="0.3">
      <c r="H102" s="5"/>
    </row>
    <row r="103" spans="8:10" x14ac:dyDescent="0.3">
      <c r="H103" s="5"/>
    </row>
    <row r="104" spans="8:10" x14ac:dyDescent="0.3">
      <c r="H104" s="5"/>
    </row>
    <row r="105" spans="8:10" x14ac:dyDescent="0.3">
      <c r="H105" s="5"/>
    </row>
    <row r="107" spans="8:10" x14ac:dyDescent="0.3">
      <c r="H107"/>
      <c r="I107"/>
      <c r="J107"/>
    </row>
    <row r="108" spans="8:10" x14ac:dyDescent="0.3">
      <c r="H108"/>
      <c r="I108"/>
      <c r="J108"/>
    </row>
    <row r="109" spans="8:10" x14ac:dyDescent="0.3">
      <c r="H109"/>
      <c r="I109"/>
      <c r="J109"/>
    </row>
    <row r="110" spans="8:10" x14ac:dyDescent="0.3">
      <c r="H110"/>
      <c r="I110"/>
      <c r="J110"/>
    </row>
    <row r="111" spans="8:10" x14ac:dyDescent="0.3">
      <c r="H111"/>
      <c r="I111"/>
      <c r="J111"/>
    </row>
    <row r="112" spans="8:10" x14ac:dyDescent="0.3">
      <c r="H112"/>
      <c r="I112"/>
      <c r="J112"/>
    </row>
    <row r="113" spans="8:10" x14ac:dyDescent="0.3">
      <c r="H113"/>
      <c r="I113"/>
      <c r="J113"/>
    </row>
    <row r="114" spans="8:10" x14ac:dyDescent="0.3">
      <c r="H114"/>
      <c r="I114"/>
      <c r="J114"/>
    </row>
    <row r="115" spans="8:10" x14ac:dyDescent="0.3">
      <c r="H115"/>
      <c r="I115"/>
      <c r="J115"/>
    </row>
    <row r="116" spans="8:10" x14ac:dyDescent="0.3">
      <c r="H116"/>
      <c r="I116"/>
      <c r="J116"/>
    </row>
    <row r="117" spans="8:10" x14ac:dyDescent="0.3">
      <c r="H117"/>
      <c r="I117"/>
      <c r="J117"/>
    </row>
    <row r="118" spans="8:10" x14ac:dyDescent="0.3">
      <c r="H118"/>
      <c r="I118"/>
      <c r="J118"/>
    </row>
    <row r="119" spans="8:10" x14ac:dyDescent="0.3">
      <c r="H119"/>
      <c r="I119"/>
      <c r="J119"/>
    </row>
    <row r="120" spans="8:10" x14ac:dyDescent="0.3">
      <c r="H120"/>
      <c r="I120"/>
      <c r="J120"/>
    </row>
    <row r="121" spans="8:10" x14ac:dyDescent="0.3">
      <c r="H121"/>
      <c r="I121"/>
      <c r="J121"/>
    </row>
    <row r="122" spans="8:10" x14ac:dyDescent="0.3">
      <c r="H122"/>
      <c r="I122"/>
      <c r="J122"/>
    </row>
    <row r="123" spans="8:10" x14ac:dyDescent="0.3">
      <c r="H123"/>
      <c r="I123"/>
      <c r="J123"/>
    </row>
    <row r="124" spans="8:10" x14ac:dyDescent="0.3">
      <c r="H124"/>
      <c r="I124"/>
      <c r="J124"/>
    </row>
    <row r="125" spans="8:10" x14ac:dyDescent="0.3">
      <c r="H125"/>
      <c r="I125"/>
      <c r="J125"/>
    </row>
    <row r="126" spans="8:10" x14ac:dyDescent="0.3">
      <c r="H126"/>
      <c r="I126"/>
      <c r="J126"/>
    </row>
    <row r="127" spans="8:10" x14ac:dyDescent="0.3">
      <c r="H127"/>
      <c r="I127"/>
      <c r="J127"/>
    </row>
    <row r="128" spans="8:10" x14ac:dyDescent="0.3">
      <c r="H128"/>
      <c r="I128"/>
      <c r="J128"/>
    </row>
  </sheetData>
  <sortState ref="A6:G41">
    <sortCondition ref="B6:B41"/>
    <sortCondition ref="F6:F41"/>
    <sortCondition ref="D6:D41"/>
    <sortCondition ref="C6:C41"/>
  </sortState>
  <pageMargins left="0.7" right="0.7" top="0.75" bottom="0.75" header="0.3" footer="0.3"/>
  <pageSetup paperSize="9" scale="51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opLeftCell="A2" workbookViewId="0">
      <selection activeCell="L14" sqref="L14"/>
    </sheetView>
  </sheetViews>
  <sheetFormatPr defaultRowHeight="14.4" x14ac:dyDescent="0.3"/>
  <cols>
    <col min="1" max="1" width="44.21875" customWidth="1"/>
    <col min="2" max="5" width="8.88671875" style="1"/>
    <col min="8" max="9" width="8.88671875" style="2"/>
  </cols>
  <sheetData>
    <row r="1" spans="1:9" x14ac:dyDescent="0.3">
      <c r="A1" t="s">
        <v>31</v>
      </c>
    </row>
    <row r="2" spans="1:9" x14ac:dyDescent="0.3">
      <c r="A2" t="s">
        <v>43</v>
      </c>
    </row>
    <row r="4" spans="1:9" x14ac:dyDescent="0.3">
      <c r="H4" s="2" t="s">
        <v>45</v>
      </c>
    </row>
    <row r="5" spans="1:9" x14ac:dyDescent="0.3">
      <c r="A5" t="s">
        <v>0</v>
      </c>
      <c r="B5" s="1" t="s">
        <v>44</v>
      </c>
      <c r="C5" s="1" t="s">
        <v>36</v>
      </c>
      <c r="D5" s="1" t="s">
        <v>37</v>
      </c>
      <c r="E5" s="1" t="s">
        <v>38</v>
      </c>
      <c r="F5" s="1" t="s">
        <v>40</v>
      </c>
      <c r="G5" s="1" t="s">
        <v>41</v>
      </c>
      <c r="H5" s="3" t="s">
        <v>39</v>
      </c>
      <c r="I5" s="3" t="s">
        <v>46</v>
      </c>
    </row>
    <row r="6" spans="1:9" x14ac:dyDescent="0.3">
      <c r="A6" t="s">
        <v>1</v>
      </c>
      <c r="B6" s="1" t="s">
        <v>32</v>
      </c>
      <c r="C6" s="1">
        <v>1996</v>
      </c>
      <c r="D6" s="1">
        <v>6</v>
      </c>
      <c r="E6" s="1" t="s">
        <v>35</v>
      </c>
      <c r="F6">
        <v>1.9</v>
      </c>
      <c r="G6" s="1">
        <v>0.28999999999999998</v>
      </c>
    </row>
    <row r="7" spans="1:9" x14ac:dyDescent="0.3">
      <c r="A7" t="s">
        <v>2</v>
      </c>
      <c r="B7" s="1" t="s">
        <v>32</v>
      </c>
      <c r="C7" s="1">
        <v>1996</v>
      </c>
      <c r="D7" s="1">
        <v>6</v>
      </c>
      <c r="E7" s="1" t="s">
        <v>35</v>
      </c>
      <c r="F7">
        <v>2</v>
      </c>
      <c r="G7" s="1">
        <v>0.41</v>
      </c>
    </row>
    <row r="8" spans="1:9" x14ac:dyDescent="0.3">
      <c r="A8" t="s">
        <v>3</v>
      </c>
      <c r="B8" s="1" t="s">
        <v>32</v>
      </c>
      <c r="C8" s="1">
        <v>1996</v>
      </c>
      <c r="D8" s="1">
        <v>6</v>
      </c>
      <c r="E8" s="1" t="s">
        <v>35</v>
      </c>
      <c r="F8">
        <v>2</v>
      </c>
      <c r="G8" s="1">
        <v>0.33</v>
      </c>
      <c r="H8" s="2">
        <f>AVERAGE(F6:F8)</f>
        <v>1.9666666666666668</v>
      </c>
      <c r="I8" s="2">
        <f>AVERAGE(G6:G8)</f>
        <v>0.34333333333333332</v>
      </c>
    </row>
    <row r="9" spans="1:9" x14ac:dyDescent="0.3">
      <c r="A9" t="s">
        <v>25</v>
      </c>
      <c r="B9" s="1" t="s">
        <v>32</v>
      </c>
      <c r="C9" s="1">
        <v>1997</v>
      </c>
      <c r="D9" s="1">
        <v>9</v>
      </c>
      <c r="E9" s="1" t="s">
        <v>35</v>
      </c>
      <c r="F9">
        <v>2.2000000000000002</v>
      </c>
      <c r="G9" s="1">
        <v>0.36</v>
      </c>
    </row>
    <row r="10" spans="1:9" x14ac:dyDescent="0.3">
      <c r="A10" t="s">
        <v>26</v>
      </c>
      <c r="B10" s="1" t="s">
        <v>32</v>
      </c>
      <c r="C10" s="1">
        <v>1997</v>
      </c>
      <c r="D10" s="1">
        <v>9</v>
      </c>
      <c r="E10" s="1" t="s">
        <v>35</v>
      </c>
      <c r="F10">
        <v>2.2999999999999998</v>
      </c>
      <c r="G10" s="1">
        <v>0.3</v>
      </c>
      <c r="H10" s="2">
        <f>AVERAGE(F9:F10)</f>
        <v>2.25</v>
      </c>
      <c r="I10" s="2">
        <f>AVERAGE(G9:G10)</f>
        <v>0.32999999999999996</v>
      </c>
    </row>
    <row r="11" spans="1:9" x14ac:dyDescent="0.3">
      <c r="G11" s="1"/>
    </row>
    <row r="12" spans="1:9" x14ac:dyDescent="0.3">
      <c r="G12" s="1"/>
    </row>
    <row r="13" spans="1:9" x14ac:dyDescent="0.3">
      <c r="G13" s="1"/>
    </row>
    <row r="14" spans="1:9" x14ac:dyDescent="0.3">
      <c r="G14" s="1"/>
    </row>
    <row r="15" spans="1:9" x14ac:dyDescent="0.3">
      <c r="G15" s="1"/>
    </row>
    <row r="16" spans="1:9" x14ac:dyDescent="0.3">
      <c r="G16" s="1"/>
    </row>
    <row r="17" spans="7:7" x14ac:dyDescent="0.3">
      <c r="G17" s="1"/>
    </row>
    <row r="18" spans="7:7" x14ac:dyDescent="0.3">
      <c r="G18" s="1"/>
    </row>
    <row r="19" spans="7:7" x14ac:dyDescent="0.3">
      <c r="G19" s="1"/>
    </row>
    <row r="20" spans="7:7" x14ac:dyDescent="0.3">
      <c r="G20" s="1"/>
    </row>
    <row r="21" spans="7:7" x14ac:dyDescent="0.3">
      <c r="G21" s="1"/>
    </row>
    <row r="22" spans="7:7" x14ac:dyDescent="0.3">
      <c r="G22" s="1"/>
    </row>
    <row r="23" spans="7:7" x14ac:dyDescent="0.3">
      <c r="G23" s="1"/>
    </row>
    <row r="24" spans="7:7" x14ac:dyDescent="0.3">
      <c r="G24" s="1"/>
    </row>
    <row r="25" spans="7:7" x14ac:dyDescent="0.3">
      <c r="G25" s="1"/>
    </row>
    <row r="26" spans="7:7" x14ac:dyDescent="0.3">
      <c r="G26" s="1"/>
    </row>
    <row r="27" spans="7:7" x14ac:dyDescent="0.3">
      <c r="G27" s="1"/>
    </row>
    <row r="28" spans="7:7" x14ac:dyDescent="0.3">
      <c r="G28" s="1"/>
    </row>
    <row r="29" spans="7:7" x14ac:dyDescent="0.3">
      <c r="G29" s="1"/>
    </row>
    <row r="30" spans="7:7" x14ac:dyDescent="0.3">
      <c r="G30" s="1"/>
    </row>
    <row r="31" spans="7:7" x14ac:dyDescent="0.3">
      <c r="G31" s="1"/>
    </row>
    <row r="32" spans="7:7" x14ac:dyDescent="0.3">
      <c r="G32" s="1"/>
    </row>
    <row r="33" spans="7:7" x14ac:dyDescent="0.3">
      <c r="G33" s="1"/>
    </row>
    <row r="34" spans="7:7" x14ac:dyDescent="0.3">
      <c r="G34" s="1"/>
    </row>
    <row r="35" spans="7:7" x14ac:dyDescent="0.3">
      <c r="G3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817C-A0FE-422F-A87E-455BFA66DB7B}">
  <dimension ref="A1"/>
  <sheetViews>
    <sheetView zoomScaleNormal="100" workbookViewId="0">
      <selection activeCell="B3" sqref="B3"/>
    </sheetView>
  </sheetViews>
  <sheetFormatPr defaultRowHeight="14.4" x14ac:dyDescent="0.3"/>
  <sheetData/>
  <pageMargins left="0.7" right="0.7" top="0.75" bottom="0.75" header="0.3" footer="0.3"/>
  <pageSetup paperSize="9" scale="81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sorted elodea</vt:lpstr>
      <vt:lpstr>sorted ceratop</vt:lpstr>
      <vt:lpstr>Kuvia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Jokke</dc:creator>
  <cp:lastModifiedBy>JokkeS</cp:lastModifiedBy>
  <cp:lastPrinted>2019-10-20T05:32:16Z</cp:lastPrinted>
  <dcterms:created xsi:type="dcterms:W3CDTF">2017-08-15T13:08:15Z</dcterms:created>
  <dcterms:modified xsi:type="dcterms:W3CDTF">2019-10-20T05:43:04Z</dcterms:modified>
</cp:coreProperties>
</file>