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20" windowHeight="9350" activeTab="2"/>
  </bookViews>
  <sheets>
    <sheet name="Biomassat" sheetId="1" r:id="rId1"/>
    <sheet name="Biomassayhteenveto" sheetId="2" r:id="rId2"/>
    <sheet name="peittävyydet" sheetId="3" r:id="rId3"/>
    <sheet name="linjojen ja bm-pist. sijainnit" sheetId="4" r:id="rId4"/>
  </sheets>
  <definedNames/>
  <calcPr fullCalcOnLoad="1"/>
</workbook>
</file>

<file path=xl/sharedStrings.xml><?xml version="1.0" encoding="utf-8"?>
<sst xmlns="http://schemas.openxmlformats.org/spreadsheetml/2006/main" count="1280" uniqueCount="158">
  <si>
    <t>LINJA</t>
  </si>
  <si>
    <t>KUIVAP(G)</t>
  </si>
  <si>
    <t>I</t>
  </si>
  <si>
    <t>II</t>
  </si>
  <si>
    <t>VII</t>
  </si>
  <si>
    <t>VIII</t>
  </si>
  <si>
    <t>IX</t>
  </si>
  <si>
    <t>X</t>
  </si>
  <si>
    <t xml:space="preserve">  PISTE (M)</t>
  </si>
  <si>
    <t xml:space="preserve">   TOTP (G)</t>
  </si>
  <si>
    <t xml:space="preserve">   PUNN (G)</t>
  </si>
  <si>
    <t>III</t>
  </si>
  <si>
    <t>IV</t>
  </si>
  <si>
    <t>V</t>
  </si>
  <si>
    <t>VI</t>
  </si>
  <si>
    <t>SYV (m)</t>
  </si>
  <si>
    <r>
      <t>Hapsiluikka (</t>
    </r>
    <r>
      <rPr>
        <b/>
        <i/>
        <sz val="10"/>
        <rFont val="Arial"/>
        <family val="2"/>
      </rPr>
      <t>Eleocharis acicularis</t>
    </r>
    <r>
      <rPr>
        <b/>
        <sz val="10"/>
        <rFont val="Arial"/>
        <family val="2"/>
      </rPr>
      <t>)</t>
    </r>
  </si>
  <si>
    <r>
      <t xml:space="preserve">Vesirutto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Elodea canadensis</t>
    </r>
    <r>
      <rPr>
        <b/>
        <sz val="10"/>
        <rFont val="Arial"/>
        <family val="2"/>
      </rPr>
      <t>)</t>
    </r>
  </si>
  <si>
    <r>
      <t>Ruskoärviä (</t>
    </r>
    <r>
      <rPr>
        <b/>
        <i/>
        <sz val="10"/>
        <rFont val="Arial"/>
        <family val="2"/>
      </rPr>
      <t>Myriophyllum alterniflorum</t>
    </r>
    <r>
      <rPr>
        <b/>
        <sz val="10"/>
        <rFont val="Arial"/>
        <family val="2"/>
      </rPr>
      <t>)</t>
    </r>
  </si>
  <si>
    <t>U1</t>
  </si>
  <si>
    <t>Totkuivap</t>
  </si>
  <si>
    <t>Kuivap-%</t>
  </si>
  <si>
    <t>Kuiva-%ka</t>
  </si>
  <si>
    <t>KP g/m2</t>
  </si>
  <si>
    <t>KP ka/linja</t>
  </si>
  <si>
    <t>Biomassapisteet</t>
  </si>
  <si>
    <t>Peittävyysprosentit kasvilajeittain</t>
  </si>
  <si>
    <t>Linja</t>
  </si>
  <si>
    <t>Etäisyys</t>
  </si>
  <si>
    <t>Syvyys (m)</t>
  </si>
  <si>
    <t>sijainti linjalla</t>
  </si>
  <si>
    <t>syvyys (m)</t>
  </si>
  <si>
    <t>vesirutto</t>
  </si>
  <si>
    <t>karvalehti</t>
  </si>
  <si>
    <t>ruskoärviä</t>
  </si>
  <si>
    <t>ahvenvita</t>
  </si>
  <si>
    <t>uistinvita</t>
  </si>
  <si>
    <t>tylppälehtivita</t>
  </si>
  <si>
    <t>pitkälehtivita</t>
  </si>
  <si>
    <t>raani</t>
  </si>
  <si>
    <t>ulpukka</t>
  </si>
  <si>
    <t>kaisla</t>
  </si>
  <si>
    <t>rantaluikka</t>
  </si>
  <si>
    <t>hapsiluikka</t>
  </si>
  <si>
    <t>äimäruoho</t>
  </si>
  <si>
    <t>ristilimaska</t>
  </si>
  <si>
    <t>näkinpartaislevä</t>
  </si>
  <si>
    <t>kilpukka</t>
  </si>
  <si>
    <t>ratamosarpio</t>
  </si>
  <si>
    <t>siimapalpakko</t>
  </si>
  <si>
    <t>mutayrtti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</si>
  <si>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</si>
  <si>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</si>
  <si>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</si>
  <si>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</si>
  <si>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</si>
  <si>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</si>
  <si>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</si>
  <si>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</si>
  <si>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</si>
  <si>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</si>
  <si>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U2</t>
  </si>
  <si>
    <t>U4</t>
  </si>
  <si>
    <t>U7</t>
  </si>
  <si>
    <t>OSITUS*</t>
  </si>
  <si>
    <t>Lajit</t>
  </si>
  <si>
    <t>Elo can</t>
  </si>
  <si>
    <t>Cer dem</t>
  </si>
  <si>
    <t>Myr alt</t>
  </si>
  <si>
    <t>Pot obt</t>
  </si>
  <si>
    <t>Pot nat</t>
  </si>
  <si>
    <t>Pot perf</t>
  </si>
  <si>
    <t>Pot prae</t>
  </si>
  <si>
    <t>Eleoc aci</t>
  </si>
  <si>
    <t>Sub aqu</t>
  </si>
  <si>
    <t>Charales</t>
  </si>
  <si>
    <t>Ran rept</t>
  </si>
  <si>
    <t>Nup lut</t>
  </si>
  <si>
    <t>Lem tris</t>
  </si>
  <si>
    <t>Litt unif</t>
  </si>
  <si>
    <t>Spa gra</t>
  </si>
  <si>
    <t>Total</t>
  </si>
  <si>
    <t>Alueet</t>
  </si>
  <si>
    <t>Ranta</t>
  </si>
  <si>
    <t>U3</t>
  </si>
  <si>
    <t>U5</t>
  </si>
  <si>
    <t>U6</t>
  </si>
  <si>
    <t>U8</t>
  </si>
  <si>
    <t>U9</t>
  </si>
  <si>
    <t>U10</t>
  </si>
  <si>
    <t>Ulappa</t>
  </si>
  <si>
    <t>Järvi</t>
  </si>
  <si>
    <t>0.2R+0.8U</t>
  </si>
  <si>
    <t>Myr ver</t>
  </si>
  <si>
    <t>sammal</t>
  </si>
  <si>
    <t>rantaleinikki</t>
  </si>
  <si>
    <t>nuottaruoho</t>
  </si>
  <si>
    <t>palleroahdinparta</t>
  </si>
  <si>
    <t>Iso sp</t>
  </si>
  <si>
    <t>Cla aeg</t>
  </si>
  <si>
    <r>
      <t>Siimapalpakko (</t>
    </r>
    <r>
      <rPr>
        <b/>
        <i/>
        <sz val="10"/>
        <rFont val="Arial"/>
        <family val="2"/>
      </rPr>
      <t>Sparganium gramineum</t>
    </r>
    <r>
      <rPr>
        <b/>
        <sz val="10"/>
        <rFont val="Arial"/>
        <family val="2"/>
      </rPr>
      <t>)</t>
    </r>
  </si>
  <si>
    <r>
      <t>Ulpukka (</t>
    </r>
    <r>
      <rPr>
        <b/>
        <i/>
        <sz val="10"/>
        <rFont val="Arial"/>
        <family val="2"/>
      </rPr>
      <t>Nuphar lutea</t>
    </r>
    <r>
      <rPr>
        <b/>
        <sz val="10"/>
        <rFont val="Arial"/>
        <family val="2"/>
      </rPr>
      <t>)</t>
    </r>
  </si>
  <si>
    <t>Rivularia</t>
  </si>
  <si>
    <t>rantapalpakko</t>
  </si>
  <si>
    <t>osmankäämi</t>
  </si>
  <si>
    <t>Pot crisp</t>
  </si>
  <si>
    <t>poimuvita</t>
  </si>
  <si>
    <t>pikkulimaska</t>
  </si>
  <si>
    <t>viherlevä</t>
  </si>
  <si>
    <t>Chlorophyta</t>
  </si>
  <si>
    <t>haarapalpakko</t>
  </si>
  <si>
    <t>leveäosmankäämi</t>
  </si>
  <si>
    <t>uposvesitähti</t>
  </si>
  <si>
    <t>järvikaisla</t>
  </si>
  <si>
    <t>nitella sp</t>
  </si>
  <si>
    <t>pullosara</t>
  </si>
  <si>
    <t>järvikorte</t>
  </si>
  <si>
    <t>chara sp</t>
  </si>
  <si>
    <t>järvisieni</t>
  </si>
  <si>
    <t>juncus sp</t>
  </si>
  <si>
    <t>ulappa</t>
  </si>
  <si>
    <t>kuiva</t>
  </si>
  <si>
    <t>tuore</t>
  </si>
  <si>
    <r>
      <t>tummalahnanruoho (</t>
    </r>
    <r>
      <rPr>
        <b/>
        <i/>
        <sz val="10"/>
        <rFont val="Arial"/>
        <family val="2"/>
      </rPr>
      <t>Isoetes lacustris</t>
    </r>
    <r>
      <rPr>
        <b/>
        <sz val="10"/>
        <rFont val="Arial"/>
        <family val="2"/>
      </rPr>
      <t>)</t>
    </r>
  </si>
  <si>
    <r>
      <t>tylppälehtivita (</t>
    </r>
    <r>
      <rPr>
        <b/>
        <i/>
        <sz val="10"/>
        <rFont val="Arial"/>
        <family val="2"/>
      </rPr>
      <t>Potamogeton obtusifolius</t>
    </r>
    <r>
      <rPr>
        <b/>
        <sz val="10"/>
        <rFont val="Arial"/>
        <family val="2"/>
      </rPr>
      <t>)</t>
    </r>
  </si>
  <si>
    <r>
      <t>ahdinpallero (</t>
    </r>
    <r>
      <rPr>
        <b/>
        <i/>
        <sz val="10"/>
        <rFont val="Arial"/>
        <family val="2"/>
      </rPr>
      <t>Aegagropila linnaei</t>
    </r>
    <r>
      <rPr>
        <b/>
        <sz val="10"/>
        <rFont val="Arial"/>
        <family val="2"/>
      </rPr>
      <t xml:space="preserve">) aiempi nimi palleroahdinparta, </t>
    </r>
    <r>
      <rPr>
        <b/>
        <i/>
        <sz val="10"/>
        <rFont val="Arial"/>
        <family val="2"/>
      </rPr>
      <t>Cladophora aegagropila</t>
    </r>
  </si>
  <si>
    <t>tummalahnaruoho</t>
  </si>
  <si>
    <t>Sparganium erectum</t>
  </si>
  <si>
    <t>punakoiso</t>
  </si>
  <si>
    <t>järviruoko</t>
  </si>
  <si>
    <t>viiltosara</t>
  </si>
  <si>
    <r>
      <t>Raani (</t>
    </r>
    <r>
      <rPr>
        <b/>
        <i/>
        <sz val="10"/>
        <rFont val="Arial"/>
        <family val="2"/>
      </rPr>
      <t>Littorella uniflora</t>
    </r>
    <r>
      <rPr>
        <b/>
        <sz val="10"/>
        <rFont val="Arial"/>
        <family val="2"/>
      </rPr>
      <t>)</t>
    </r>
  </si>
  <si>
    <t>Bryophyta</t>
  </si>
  <si>
    <t>palpakko sp</t>
  </si>
  <si>
    <t>= Alin</t>
  </si>
  <si>
    <t>Alisma</t>
  </si>
  <si>
    <t>Lobelia</t>
  </si>
  <si>
    <t>Littoistenjärven kasvillisuuskartoitus 2023</t>
  </si>
  <si>
    <t>Yhteenveto uposkasvien biomassamittauksista vuonna 2023 (luvut g kuivamassaa m-2)</t>
  </si>
  <si>
    <t>Nitella sp</t>
  </si>
  <si>
    <t>spirulina</t>
  </si>
  <si>
    <t>nitella (charales)</t>
  </si>
  <si>
    <t>vesirikko sp</t>
  </si>
  <si>
    <t>viherlevä (Cladophora glomerata)</t>
  </si>
  <si>
    <t>viherlevä (Aegagropila linnaei)</t>
  </si>
  <si>
    <t>= Cglo</t>
  </si>
  <si>
    <t>Elat sp</t>
  </si>
  <si>
    <r>
      <t>vesirikko sp. (</t>
    </r>
    <r>
      <rPr>
        <b/>
        <i/>
        <sz val="10"/>
        <rFont val="Arial"/>
        <family val="2"/>
      </rPr>
      <t>Elatine sp.</t>
    </r>
    <r>
      <rPr>
        <b/>
        <sz val="10"/>
        <rFont val="Arial"/>
        <family val="2"/>
      </rPr>
      <t>)</t>
    </r>
  </si>
  <si>
    <r>
      <t>vesisammal (</t>
    </r>
    <r>
      <rPr>
        <b/>
        <i/>
        <sz val="10"/>
        <rFont val="Arial"/>
        <family val="2"/>
      </rPr>
      <t>Fontinalis antipyretica</t>
    </r>
    <r>
      <rPr>
        <b/>
        <sz val="10"/>
        <rFont val="Arial"/>
        <family val="2"/>
      </rPr>
      <t xml:space="preserve">) </t>
    </r>
  </si>
  <si>
    <r>
      <t>Rantaleinikki (</t>
    </r>
    <r>
      <rPr>
        <b/>
        <i/>
        <sz val="10"/>
        <rFont val="Arial"/>
        <family val="2"/>
      </rPr>
      <t>Ranunculus reptans</t>
    </r>
    <r>
      <rPr>
        <b/>
        <sz val="10"/>
        <rFont val="Arial"/>
        <family val="2"/>
      </rPr>
      <t>)</t>
    </r>
  </si>
  <si>
    <r>
      <t>Karvalehti (</t>
    </r>
    <r>
      <rPr>
        <b/>
        <i/>
        <sz val="10"/>
        <rFont val="Arial"/>
        <family val="2"/>
      </rPr>
      <t>Ceratpphyllum demersum</t>
    </r>
    <r>
      <rPr>
        <b/>
        <sz val="10"/>
        <rFont val="Arial"/>
        <family val="2"/>
      </rPr>
      <t>)</t>
    </r>
  </si>
  <si>
    <r>
      <t>ratamosarpio (</t>
    </r>
    <r>
      <rPr>
        <b/>
        <i/>
        <sz val="10"/>
        <color indexed="8"/>
        <rFont val="Arial"/>
        <family val="2"/>
      </rPr>
      <t>Alisma plantago-aquatica</t>
    </r>
    <r>
      <rPr>
        <b/>
        <sz val="10"/>
        <color indexed="8"/>
        <rFont val="Arial"/>
        <family val="2"/>
      </rPr>
      <t>)</t>
    </r>
  </si>
  <si>
    <r>
      <t>Ahvenvita (</t>
    </r>
    <r>
      <rPr>
        <b/>
        <i/>
        <sz val="10"/>
        <rFont val="Arial"/>
        <family val="2"/>
      </rPr>
      <t>Potamogeton perfoliatus</t>
    </r>
    <r>
      <rPr>
        <b/>
        <sz val="10"/>
        <rFont val="Arial"/>
        <family val="2"/>
      </rPr>
      <t>)</t>
    </r>
  </si>
  <si>
    <r>
      <t xml:space="preserve">viherlevä (viherahdinparta, </t>
    </r>
    <r>
      <rPr>
        <b/>
        <i/>
        <sz val="10"/>
        <rFont val="Arial"/>
        <family val="2"/>
      </rPr>
      <t>Cladophora glomerata</t>
    </r>
    <r>
      <rPr>
        <b/>
        <sz val="10"/>
        <rFont val="Arial"/>
        <family val="2"/>
      </rPr>
      <t>)</t>
    </r>
  </si>
  <si>
    <r>
      <t>Uistinvitavita (</t>
    </r>
    <r>
      <rPr>
        <b/>
        <i/>
        <sz val="10"/>
        <color indexed="23"/>
        <rFont val="Arial"/>
        <family val="2"/>
      </rPr>
      <t>Potamogeton natans</t>
    </r>
    <r>
      <rPr>
        <b/>
        <sz val="10"/>
        <color indexed="23"/>
        <rFont val="Arial"/>
        <family val="2"/>
      </rPr>
      <t>)</t>
    </r>
  </si>
  <si>
    <r>
      <t>Rantapalpakko (</t>
    </r>
    <r>
      <rPr>
        <b/>
        <i/>
        <sz val="10"/>
        <color indexed="23"/>
        <rFont val="Arial"/>
        <family val="2"/>
      </rPr>
      <t>Sparganium erectum</t>
    </r>
    <r>
      <rPr>
        <b/>
        <sz val="10"/>
        <color indexed="23"/>
        <rFont val="Arial"/>
        <family val="2"/>
      </rPr>
      <t>)</t>
    </r>
  </si>
  <si>
    <r>
      <t>Poimuvita (</t>
    </r>
    <r>
      <rPr>
        <b/>
        <i/>
        <sz val="10"/>
        <color indexed="23"/>
        <rFont val="Arial"/>
        <family val="2"/>
      </rPr>
      <t>Potamogeton crispus</t>
    </r>
    <r>
      <rPr>
        <b/>
        <sz val="10"/>
        <color indexed="23"/>
        <rFont val="Arial"/>
        <family val="2"/>
      </rPr>
      <t>)</t>
    </r>
  </si>
  <si>
    <t>Littoistenjärven kasvillisuusseuranta 6.8., 10.8. ja 24.8.23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</si>
</sst>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0.0"/>
    <numFmt numFmtId="188" formatCode="0.000"/>
    <numFmt numFmtId="189" formatCode="#,##0.00_ ;\-#,##0.00\ "/>
    <numFmt numFmtId="190" formatCode="#,##0.000_ ;\-#,##0.000\ "/>
    <numFmt numFmtId="191" formatCode="#,##0.0_ ;\-#,##0.0\ "/>
    <numFmt numFmtId="192" formatCode="#,##0_ ;\-#,##0\ "/>
    <numFmt numFmtId="193" formatCode="0.00000"/>
    <numFmt numFmtId="194" formatCode="[$-40B]dddd\ d\.\ mmmm\ yyyy"/>
    <numFmt numFmtId="195" formatCode="0.000000"/>
    <numFmt numFmtId="196" formatCode="0.0000000"/>
    <numFmt numFmtId="197" formatCode="0.00000000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 tint="0.49998000264167786"/>
      <name val="Arial"/>
      <family val="2"/>
    </font>
    <font>
      <i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9"/>
      <color theme="1" tint="0.4999800026416778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86" fontId="0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7" fontId="0" fillId="0" borderId="0" xfId="0" applyNumberFormat="1" applyAlignment="1">
      <alignment horizontal="right"/>
    </xf>
    <xf numFmtId="187" fontId="0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1" fillId="34" borderId="0" xfId="0" applyNumberFormat="1" applyFont="1" applyFill="1" applyAlignment="1">
      <alignment horizontal="center"/>
    </xf>
    <xf numFmtId="2" fontId="1" fillId="35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87" fontId="8" fillId="0" borderId="0" xfId="0" applyNumberFormat="1" applyFont="1" applyAlignment="1">
      <alignment horizontal="right"/>
    </xf>
    <xf numFmtId="186" fontId="8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87" fontId="8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2" fontId="0" fillId="34" borderId="0" xfId="0" applyNumberFormat="1" applyFont="1" applyFill="1" applyAlignment="1">
      <alignment/>
    </xf>
    <xf numFmtId="2" fontId="8" fillId="0" borderId="0" xfId="47" applyNumberFormat="1" applyFont="1">
      <alignment/>
      <protection/>
    </xf>
    <xf numFmtId="187" fontId="0" fillId="0" borderId="0" xfId="0" applyNumberFormat="1" applyFont="1" applyAlignment="1">
      <alignment horizontal="right"/>
    </xf>
    <xf numFmtId="0" fontId="38" fillId="0" borderId="0" xfId="49">
      <alignment/>
      <protection/>
    </xf>
    <xf numFmtId="0" fontId="55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187" fontId="56" fillId="0" borderId="0" xfId="0" applyNumberFormat="1" applyFont="1" applyAlignment="1">
      <alignment horizontal="right"/>
    </xf>
    <xf numFmtId="1" fontId="56" fillId="0" borderId="0" xfId="0" applyNumberFormat="1" applyFont="1" applyAlignment="1">
      <alignment/>
    </xf>
    <xf numFmtId="187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188" fontId="56" fillId="0" borderId="0" xfId="0" applyNumberFormat="1" applyFont="1" applyAlignment="1">
      <alignment/>
    </xf>
    <xf numFmtId="188" fontId="0" fillId="0" borderId="0" xfId="0" applyNumberFormat="1" applyAlignment="1">
      <alignment/>
    </xf>
    <xf numFmtId="2" fontId="5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2" fontId="8" fillId="37" borderId="0" xfId="0" applyNumberFormat="1" applyFont="1" applyFill="1" applyAlignment="1">
      <alignment/>
    </xf>
    <xf numFmtId="2" fontId="0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0" fillId="38" borderId="0" xfId="0" applyNumberFormat="1" applyFill="1" applyAlignment="1">
      <alignment/>
    </xf>
    <xf numFmtId="1" fontId="0" fillId="39" borderId="0" xfId="0" applyNumberFormat="1" applyFill="1" applyAlignment="1">
      <alignment horizontal="center"/>
    </xf>
    <xf numFmtId="49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" fontId="0" fillId="39" borderId="0" xfId="0" applyNumberFormat="1" applyFill="1" applyAlignment="1">
      <alignment/>
    </xf>
    <xf numFmtId="187" fontId="0" fillId="39" borderId="0" xfId="0" applyNumberFormat="1" applyFill="1" applyAlignment="1">
      <alignment horizontal="right"/>
    </xf>
    <xf numFmtId="187" fontId="0" fillId="40" borderId="0" xfId="0" applyNumberFormat="1" applyFill="1" applyAlignment="1">
      <alignment/>
    </xf>
    <xf numFmtId="0" fontId="0" fillId="0" borderId="12" xfId="0" applyBorder="1" applyAlignment="1">
      <alignment/>
    </xf>
    <xf numFmtId="18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/>
    </xf>
    <xf numFmtId="0" fontId="58" fillId="0" borderId="0" xfId="0" applyFont="1" applyAlignment="1">
      <alignment/>
    </xf>
    <xf numFmtId="187" fontId="58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 quotePrefix="1">
      <alignment/>
    </xf>
    <xf numFmtId="187" fontId="58" fillId="0" borderId="0" xfId="0" applyNumberFormat="1" applyFont="1" applyFill="1" applyBorder="1" applyAlignment="1" quotePrefix="1">
      <alignment/>
    </xf>
    <xf numFmtId="2" fontId="5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7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87" fontId="59" fillId="39" borderId="0" xfId="0" applyNumberFormat="1" applyFont="1" applyFill="1" applyAlignment="1">
      <alignment/>
    </xf>
    <xf numFmtId="1" fontId="5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87" fontId="0" fillId="39" borderId="0" xfId="0" applyNumberFormat="1" applyFont="1" applyFill="1" applyAlignment="1">
      <alignment/>
    </xf>
    <xf numFmtId="2" fontId="6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7" fillId="0" borderId="1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0" fillId="41" borderId="0" xfId="0" applyNumberFormat="1" applyFill="1" applyAlignment="1">
      <alignment horizontal="center"/>
    </xf>
    <xf numFmtId="49" fontId="0" fillId="41" borderId="0" xfId="0" applyNumberFormat="1" applyFill="1" applyAlignment="1">
      <alignment/>
    </xf>
    <xf numFmtId="187" fontId="0" fillId="41" borderId="0" xfId="0" applyNumberFormat="1" applyFill="1" applyAlignment="1">
      <alignment/>
    </xf>
    <xf numFmtId="187" fontId="0" fillId="41" borderId="0" xfId="0" applyNumberFormat="1" applyFill="1" applyAlignment="1">
      <alignment horizontal="right"/>
    </xf>
    <xf numFmtId="1" fontId="0" fillId="41" borderId="0" xfId="0" applyNumberFormat="1" applyFill="1" applyAlignment="1">
      <alignment/>
    </xf>
    <xf numFmtId="0" fontId="8" fillId="41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 horizontal="right"/>
    </xf>
    <xf numFmtId="187" fontId="0" fillId="39" borderId="0" xfId="0" applyNumberFormat="1" applyFont="1" applyFill="1" applyAlignment="1">
      <alignment horizontal="right"/>
    </xf>
    <xf numFmtId="0" fontId="7" fillId="0" borderId="14" xfId="0" applyFont="1" applyBorder="1" applyAlignment="1">
      <alignment/>
    </xf>
    <xf numFmtId="2" fontId="3" fillId="0" borderId="0" xfId="0" applyNumberFormat="1" applyFont="1" applyAlignment="1" quotePrefix="1">
      <alignment/>
    </xf>
    <xf numFmtId="1" fontId="0" fillId="39" borderId="0" xfId="0" applyNumberFormat="1" applyFill="1" applyAlignment="1">
      <alignment horizontal="right"/>
    </xf>
    <xf numFmtId="1" fontId="0" fillId="41" borderId="0" xfId="0" applyNumberFormat="1" applyFill="1" applyAlignment="1">
      <alignment horizontal="right"/>
    </xf>
    <xf numFmtId="14" fontId="0" fillId="0" borderId="0" xfId="0" applyNumberFormat="1" applyAlignment="1">
      <alignment/>
    </xf>
    <xf numFmtId="1" fontId="59" fillId="41" borderId="0" xfId="0" applyNumberFormat="1" applyFont="1" applyFill="1" applyAlignment="1">
      <alignment/>
    </xf>
    <xf numFmtId="187" fontId="59" fillId="41" borderId="0" xfId="0" applyNumberFormat="1" applyFont="1" applyFill="1" applyAlignment="1">
      <alignment/>
    </xf>
    <xf numFmtId="1" fontId="59" fillId="39" borderId="0" xfId="0" applyNumberFormat="1" applyFont="1" applyFill="1" applyAlignment="1">
      <alignment/>
    </xf>
    <xf numFmtId="1" fontId="0" fillId="39" borderId="0" xfId="0" applyNumberFormat="1" applyFont="1" applyFill="1" applyAlignment="1">
      <alignment horizontal="right"/>
    </xf>
    <xf numFmtId="1" fontId="0" fillId="39" borderId="0" xfId="0" applyNumberFormat="1" applyFont="1" applyFill="1" applyAlignment="1">
      <alignment/>
    </xf>
    <xf numFmtId="1" fontId="0" fillId="41" borderId="0" xfId="0" applyNumberFormat="1" applyFont="1" applyFill="1" applyAlignment="1">
      <alignment/>
    </xf>
    <xf numFmtId="187" fontId="0" fillId="41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2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187" fontId="8" fillId="41" borderId="0" xfId="0" applyNumberFormat="1" applyFont="1" applyFill="1" applyAlignment="1">
      <alignment/>
    </xf>
    <xf numFmtId="0" fontId="5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34" fillId="0" borderId="0" xfId="49" applyNumberFormat="1" applyFont="1">
      <alignment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87" fontId="0" fillId="0" borderId="0" xfId="0" applyNumberFormat="1" applyFont="1" applyFill="1" applyAlignment="1">
      <alignment/>
    </xf>
    <xf numFmtId="2" fontId="0" fillId="0" borderId="0" xfId="0" applyNumberFormat="1" applyFont="1" applyAlignment="1" quotePrefix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87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187" fontId="64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187" fontId="63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187" fontId="63" fillId="0" borderId="0" xfId="0" applyNumberFormat="1" applyFont="1" applyBorder="1" applyAlignment="1">
      <alignment/>
    </xf>
    <xf numFmtId="1" fontId="63" fillId="0" borderId="0" xfId="0" applyNumberFormat="1" applyFont="1" applyAlignment="1">
      <alignment/>
    </xf>
    <xf numFmtId="1" fontId="63" fillId="0" borderId="0" xfId="0" applyNumberFormat="1" applyFont="1" applyFill="1" applyBorder="1" applyAlignment="1">
      <alignment/>
    </xf>
    <xf numFmtId="187" fontId="63" fillId="0" borderId="0" xfId="0" applyNumberFormat="1" applyFont="1" applyFill="1" applyBorder="1" applyAlignment="1">
      <alignment/>
    </xf>
    <xf numFmtId="187" fontId="63" fillId="0" borderId="0" xfId="0" applyNumberFormat="1" applyFont="1" applyAlignment="1">
      <alignment horizontal="right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2 2" xfId="48"/>
    <cellStyle name="Normaali 3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85725</xdr:rowOff>
    </xdr:from>
    <xdr:to>
      <xdr:col>15</xdr:col>
      <xdr:colOff>0</xdr:colOff>
      <xdr:row>45</xdr:row>
      <xdr:rowOff>104775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47650"/>
          <a:ext cx="7867650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6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00390625" style="4" customWidth="1"/>
    <col min="4" max="4" width="9.421875" style="0" customWidth="1"/>
    <col min="5" max="5" width="9.57421875" style="0" bestFit="1" customWidth="1"/>
    <col min="6" max="6" width="8.140625" style="0" customWidth="1"/>
    <col min="10" max="10" width="8.7109375" style="0" customWidth="1"/>
    <col min="11" max="11" width="8.28125" style="0" customWidth="1"/>
    <col min="12" max="12" width="9.00390625" style="0" customWidth="1"/>
    <col min="23" max="23" width="9.8515625" style="0" bestFit="1" customWidth="1"/>
  </cols>
  <sheetData>
    <row r="1" ht="10.5" customHeight="1">
      <c r="A1" s="41" t="s">
        <v>137</v>
      </c>
    </row>
    <row r="2" spans="1:8" ht="10.5" customHeight="1">
      <c r="A2" s="1"/>
      <c r="E2" s="2"/>
      <c r="H2" s="28"/>
    </row>
    <row r="3" spans="1:15" ht="10.5" customHeight="1">
      <c r="A3" s="1" t="s">
        <v>17</v>
      </c>
      <c r="B3" s="8"/>
      <c r="C3" s="37"/>
      <c r="E3" s="62"/>
      <c r="O3" s="49"/>
    </row>
    <row r="4" spans="1:33" ht="10.5" customHeight="1">
      <c r="A4" s="1" t="s">
        <v>0</v>
      </c>
      <c r="B4" s="6" t="s">
        <v>8</v>
      </c>
      <c r="C4" s="38" t="s">
        <v>15</v>
      </c>
      <c r="D4" s="6" t="s">
        <v>9</v>
      </c>
      <c r="E4" s="9" t="s">
        <v>10</v>
      </c>
      <c r="F4" s="9" t="s">
        <v>64</v>
      </c>
      <c r="G4" s="6" t="s">
        <v>1</v>
      </c>
      <c r="H4" s="6" t="s">
        <v>20</v>
      </c>
      <c r="I4" s="13" t="s">
        <v>21</v>
      </c>
      <c r="J4" s="6" t="s">
        <v>22</v>
      </c>
      <c r="K4" s="14" t="s">
        <v>23</v>
      </c>
      <c r="L4" s="6" t="s">
        <v>24</v>
      </c>
      <c r="N4" s="78"/>
      <c r="O4" s="79" t="s">
        <v>32</v>
      </c>
      <c r="P4" s="66"/>
      <c r="Q4" s="80" t="s">
        <v>34</v>
      </c>
      <c r="R4" s="66"/>
      <c r="S4" s="80" t="s">
        <v>106</v>
      </c>
      <c r="T4" s="66"/>
      <c r="U4" s="80" t="s">
        <v>40</v>
      </c>
      <c r="V4" s="66"/>
      <c r="W4" s="66" t="s">
        <v>37</v>
      </c>
      <c r="X4" s="66"/>
      <c r="Y4" s="80" t="s">
        <v>144</v>
      </c>
      <c r="Z4" s="66"/>
      <c r="AA4" s="80" t="s">
        <v>33</v>
      </c>
      <c r="AB4" s="66"/>
      <c r="AC4" s="80" t="s">
        <v>141</v>
      </c>
      <c r="AD4" s="66"/>
      <c r="AE4" s="80" t="s">
        <v>143</v>
      </c>
      <c r="AF4" s="66"/>
      <c r="AG4" s="67"/>
    </row>
    <row r="5" spans="1:33" s="28" customFormat="1" ht="10.5" customHeight="1">
      <c r="A5" s="29" t="s">
        <v>2</v>
      </c>
      <c r="B5" s="2">
        <v>1</v>
      </c>
      <c r="C5" s="16">
        <v>0.05</v>
      </c>
      <c r="D5" s="31"/>
      <c r="E5" s="31"/>
      <c r="F5" s="31">
        <v>1</v>
      </c>
      <c r="G5" s="31"/>
      <c r="H5" s="31"/>
      <c r="I5" s="55"/>
      <c r="J5" s="29"/>
      <c r="K5" s="36">
        <f>H5/0.133</f>
        <v>0</v>
      </c>
      <c r="L5" s="30">
        <f>AVERAGE(K5:K7)</f>
        <v>1.4661654135338342</v>
      </c>
      <c r="N5" s="81" t="s">
        <v>120</v>
      </c>
      <c r="O5" s="60" t="s">
        <v>122</v>
      </c>
      <c r="P5" s="60" t="s">
        <v>121</v>
      </c>
      <c r="Q5" s="60" t="s">
        <v>122</v>
      </c>
      <c r="R5" s="60" t="s">
        <v>121</v>
      </c>
      <c r="S5" s="60" t="s">
        <v>122</v>
      </c>
      <c r="T5" s="60" t="s">
        <v>121</v>
      </c>
      <c r="U5" s="60" t="s">
        <v>122</v>
      </c>
      <c r="V5" s="60" t="s">
        <v>121</v>
      </c>
      <c r="W5" s="60" t="s">
        <v>122</v>
      </c>
      <c r="X5" s="60" t="s">
        <v>121</v>
      </c>
      <c r="Y5" s="60" t="s">
        <v>122</v>
      </c>
      <c r="Z5" s="60" t="s">
        <v>121</v>
      </c>
      <c r="AA5" s="60" t="s">
        <v>122</v>
      </c>
      <c r="AB5" s="60" t="s">
        <v>121</v>
      </c>
      <c r="AC5" s="60" t="s">
        <v>122</v>
      </c>
      <c r="AD5" s="60" t="s">
        <v>121</v>
      </c>
      <c r="AE5" s="60" t="s">
        <v>122</v>
      </c>
      <c r="AF5" s="60" t="s">
        <v>121</v>
      </c>
      <c r="AG5" s="129"/>
    </row>
    <row r="6" spans="1:33" s="28" customFormat="1" ht="10.5" customHeight="1">
      <c r="A6" s="29" t="s">
        <v>2</v>
      </c>
      <c r="B6" s="2">
        <v>26</v>
      </c>
      <c r="C6" s="16">
        <v>0.6</v>
      </c>
      <c r="D6" s="16">
        <v>0.915</v>
      </c>
      <c r="E6" s="31"/>
      <c r="F6" s="31">
        <v>1</v>
      </c>
      <c r="G6" s="31">
        <v>0.165</v>
      </c>
      <c r="H6" s="31">
        <v>0.165</v>
      </c>
      <c r="I6" s="55">
        <f aca="true" t="shared" si="0" ref="I6:I34">100*H6/D6</f>
        <v>18.0327868852459</v>
      </c>
      <c r="J6" s="29"/>
      <c r="K6" s="36">
        <f aca="true" t="shared" si="1" ref="K6:K34">H6/0.133</f>
        <v>1.2406015037593985</v>
      </c>
      <c r="L6" s="30"/>
      <c r="N6" s="83">
        <v>1</v>
      </c>
      <c r="O6" s="113">
        <v>103.8</v>
      </c>
      <c r="P6" s="113">
        <v>8.805</v>
      </c>
      <c r="Q6" s="113"/>
      <c r="R6" s="113"/>
      <c r="S6" s="113"/>
      <c r="T6" s="113"/>
      <c r="U6" s="114"/>
      <c r="V6" s="114"/>
      <c r="W6" s="84">
        <v>3.57</v>
      </c>
      <c r="X6" s="84">
        <v>0.452</v>
      </c>
      <c r="Y6" s="107">
        <v>0.56</v>
      </c>
      <c r="Z6" s="107">
        <v>0.103</v>
      </c>
      <c r="AA6" s="147">
        <v>30.7</v>
      </c>
      <c r="AB6" s="147">
        <v>3.302</v>
      </c>
      <c r="AC6" s="60">
        <v>37.7</v>
      </c>
      <c r="AD6" s="60">
        <v>3.174</v>
      </c>
      <c r="AE6" s="104"/>
      <c r="AF6" s="104"/>
      <c r="AG6" s="129"/>
    </row>
    <row r="7" spans="1:33" s="28" customFormat="1" ht="10.5" customHeight="1">
      <c r="A7" s="29" t="s">
        <v>2</v>
      </c>
      <c r="B7" s="2">
        <v>38</v>
      </c>
      <c r="C7" s="16">
        <v>1.1</v>
      </c>
      <c r="D7" s="31">
        <v>3.26</v>
      </c>
      <c r="E7" s="31"/>
      <c r="F7" s="31">
        <v>1</v>
      </c>
      <c r="G7" s="31">
        <v>0.42</v>
      </c>
      <c r="H7" s="31">
        <v>0.42</v>
      </c>
      <c r="I7" s="55">
        <f t="shared" si="0"/>
        <v>12.883435582822086</v>
      </c>
      <c r="J7" s="29"/>
      <c r="K7" s="36">
        <f t="shared" si="1"/>
        <v>3.157894736842105</v>
      </c>
      <c r="L7" s="30"/>
      <c r="M7" s="30"/>
      <c r="N7" s="85">
        <v>2</v>
      </c>
      <c r="O7" s="115">
        <v>0.18</v>
      </c>
      <c r="P7" s="115">
        <v>0.003</v>
      </c>
      <c r="Q7" s="106"/>
      <c r="R7" s="106"/>
      <c r="S7" s="106">
        <v>4.02</v>
      </c>
      <c r="T7" s="106">
        <v>0.322</v>
      </c>
      <c r="U7" s="88"/>
      <c r="V7" s="88"/>
      <c r="W7" s="87"/>
      <c r="X7" s="88"/>
      <c r="Y7" s="116"/>
      <c r="Z7" s="116"/>
      <c r="AA7" s="60">
        <v>102.7</v>
      </c>
      <c r="AB7" s="60">
        <v>9.873</v>
      </c>
      <c r="AC7" s="60">
        <v>5.28</v>
      </c>
      <c r="AD7" s="60">
        <v>0.486</v>
      </c>
      <c r="AE7" s="107">
        <v>26</v>
      </c>
      <c r="AF7" s="107">
        <v>3.005</v>
      </c>
      <c r="AG7" s="129"/>
    </row>
    <row r="8" spans="1:33" s="28" customFormat="1" ht="10.5" customHeight="1">
      <c r="A8" s="29" t="s">
        <v>3</v>
      </c>
      <c r="B8" s="2">
        <v>12</v>
      </c>
      <c r="C8" s="16">
        <v>0.25</v>
      </c>
      <c r="D8" s="4"/>
      <c r="E8" s="31"/>
      <c r="F8" s="31">
        <v>1</v>
      </c>
      <c r="G8" s="4"/>
      <c r="H8" s="4"/>
      <c r="I8" s="55"/>
      <c r="J8" s="29"/>
      <c r="K8" s="36">
        <f t="shared" si="1"/>
        <v>0</v>
      </c>
      <c r="L8" s="30">
        <f>AVERAGE(K8:K10)</f>
        <v>37.94987468671679</v>
      </c>
      <c r="M8" s="30"/>
      <c r="N8" s="85">
        <v>3</v>
      </c>
      <c r="O8" s="106"/>
      <c r="P8" s="106"/>
      <c r="Q8" s="106"/>
      <c r="R8" s="106"/>
      <c r="S8" s="106">
        <v>22.3</v>
      </c>
      <c r="T8" s="106">
        <v>1.174</v>
      </c>
      <c r="U8" s="88"/>
      <c r="V8" s="88"/>
      <c r="W8" s="88"/>
      <c r="X8" s="88"/>
      <c r="Y8" s="116"/>
      <c r="Z8" s="116"/>
      <c r="AA8" s="60">
        <v>7.5</v>
      </c>
      <c r="AB8" s="60">
        <v>0.604</v>
      </c>
      <c r="AC8" s="89"/>
      <c r="AD8" s="89"/>
      <c r="AE8" s="107"/>
      <c r="AF8" s="107"/>
      <c r="AG8" s="129"/>
    </row>
    <row r="9" spans="1:33" s="28" customFormat="1" ht="10.5" customHeight="1">
      <c r="A9" s="29" t="s">
        <v>3</v>
      </c>
      <c r="B9" s="2">
        <v>17</v>
      </c>
      <c r="C9" s="16">
        <v>0.6</v>
      </c>
      <c r="D9" s="16">
        <v>0.77</v>
      </c>
      <c r="E9" s="31"/>
      <c r="F9" s="31">
        <v>1</v>
      </c>
      <c r="G9" s="4">
        <v>0.09</v>
      </c>
      <c r="H9" s="4">
        <v>0.09</v>
      </c>
      <c r="I9" s="55">
        <f t="shared" si="0"/>
        <v>11.688311688311687</v>
      </c>
      <c r="J9" s="29"/>
      <c r="K9" s="36">
        <f t="shared" si="1"/>
        <v>0.6766917293233082</v>
      </c>
      <c r="L9" s="30"/>
      <c r="M9" s="30"/>
      <c r="N9" s="85">
        <v>4</v>
      </c>
      <c r="O9" s="106"/>
      <c r="P9" s="106"/>
      <c r="Q9" s="106"/>
      <c r="R9" s="106"/>
      <c r="S9" s="106">
        <v>7.99</v>
      </c>
      <c r="T9" s="106">
        <v>0.498</v>
      </c>
      <c r="U9" s="88"/>
      <c r="V9" s="88"/>
      <c r="W9" s="87"/>
      <c r="X9" s="88"/>
      <c r="Y9" s="116"/>
      <c r="Z9" s="116"/>
      <c r="AA9" s="60">
        <v>6.36</v>
      </c>
      <c r="AB9" s="60">
        <v>0.555</v>
      </c>
      <c r="AC9" s="89"/>
      <c r="AD9" s="89"/>
      <c r="AE9" s="107"/>
      <c r="AF9" s="107"/>
      <c r="AG9" s="129"/>
    </row>
    <row r="10" spans="1:33" s="28" customFormat="1" ht="10.5" customHeight="1">
      <c r="A10" s="29" t="s">
        <v>3</v>
      </c>
      <c r="B10" s="60">
        <v>49</v>
      </c>
      <c r="C10" s="61">
        <v>1.7</v>
      </c>
      <c r="D10" s="4">
        <v>144.69</v>
      </c>
      <c r="E10" s="31"/>
      <c r="F10" s="31">
        <v>1</v>
      </c>
      <c r="G10" s="4">
        <v>15.052</v>
      </c>
      <c r="H10" s="4">
        <v>15.052</v>
      </c>
      <c r="I10" s="55">
        <f t="shared" si="0"/>
        <v>10.402930402930403</v>
      </c>
      <c r="J10" s="29"/>
      <c r="K10" s="36">
        <f t="shared" si="1"/>
        <v>113.17293233082705</v>
      </c>
      <c r="L10" s="30"/>
      <c r="M10" s="30"/>
      <c r="N10" s="85">
        <v>5</v>
      </c>
      <c r="O10" s="106">
        <v>11.9</v>
      </c>
      <c r="P10" s="106">
        <v>0.87</v>
      </c>
      <c r="Q10" s="106"/>
      <c r="R10" s="106"/>
      <c r="S10" s="106">
        <v>3.9</v>
      </c>
      <c r="T10" s="106">
        <v>0.25</v>
      </c>
      <c r="U10" s="88"/>
      <c r="V10" s="88"/>
      <c r="W10" s="88">
        <v>0.23</v>
      </c>
      <c r="X10" s="88">
        <v>0.02</v>
      </c>
      <c r="Y10" s="116"/>
      <c r="Z10" s="116"/>
      <c r="AA10" s="60"/>
      <c r="AB10" s="60"/>
      <c r="AC10" s="89"/>
      <c r="AD10" s="89"/>
      <c r="AE10" s="107"/>
      <c r="AF10" s="107"/>
      <c r="AG10" s="129"/>
    </row>
    <row r="11" spans="1:33" s="28" customFormat="1" ht="10.5" customHeight="1">
      <c r="A11" s="52" t="s">
        <v>11</v>
      </c>
      <c r="B11" s="62">
        <v>2</v>
      </c>
      <c r="C11" s="63">
        <v>0.15</v>
      </c>
      <c r="D11" s="53"/>
      <c r="E11" s="55"/>
      <c r="F11" s="55">
        <v>1</v>
      </c>
      <c r="G11" s="55"/>
      <c r="H11" s="55"/>
      <c r="I11" s="55"/>
      <c r="J11" s="52"/>
      <c r="K11" s="36">
        <f t="shared" si="1"/>
        <v>0</v>
      </c>
      <c r="L11" s="30">
        <f>AVERAGE(K11:K13)</f>
        <v>8.348370927318296</v>
      </c>
      <c r="M11" s="2"/>
      <c r="N11" s="85">
        <v>6</v>
      </c>
      <c r="O11" s="106">
        <v>0.01</v>
      </c>
      <c r="P11" s="106">
        <v>0.001</v>
      </c>
      <c r="Q11" s="106"/>
      <c r="R11" s="106"/>
      <c r="S11" s="106">
        <v>19.6</v>
      </c>
      <c r="T11" s="106">
        <v>1.135</v>
      </c>
      <c r="U11" s="88"/>
      <c r="V11" s="88"/>
      <c r="W11" s="107"/>
      <c r="X11" s="107"/>
      <c r="Y11" s="116"/>
      <c r="Z11" s="116"/>
      <c r="AA11" s="60">
        <v>25.7</v>
      </c>
      <c r="AB11" s="60">
        <v>2.26</v>
      </c>
      <c r="AC11" s="89"/>
      <c r="AD11" s="89"/>
      <c r="AE11" s="107"/>
      <c r="AF11" s="107"/>
      <c r="AG11" s="129"/>
    </row>
    <row r="12" spans="1:33" s="28" customFormat="1" ht="10.5" customHeight="1">
      <c r="A12" s="52" t="s">
        <v>11</v>
      </c>
      <c r="B12" s="62">
        <v>27</v>
      </c>
      <c r="C12" s="63">
        <v>0.5</v>
      </c>
      <c r="D12" s="16">
        <v>0.09</v>
      </c>
      <c r="E12" s="16"/>
      <c r="F12" s="16">
        <v>1</v>
      </c>
      <c r="G12" s="39">
        <v>0.01</v>
      </c>
      <c r="H12" s="39">
        <v>0.01</v>
      </c>
      <c r="I12" s="55">
        <f t="shared" si="0"/>
        <v>11.11111111111111</v>
      </c>
      <c r="J12" s="52"/>
      <c r="K12" s="36">
        <f t="shared" si="1"/>
        <v>0.07518796992481203</v>
      </c>
      <c r="L12" s="30"/>
      <c r="N12" s="85">
        <v>7</v>
      </c>
      <c r="O12" s="106"/>
      <c r="P12" s="106"/>
      <c r="Q12" s="106"/>
      <c r="R12" s="106"/>
      <c r="S12" s="106">
        <v>6</v>
      </c>
      <c r="T12" s="106">
        <v>0.392</v>
      </c>
      <c r="U12" s="88"/>
      <c r="V12" s="88"/>
      <c r="W12" s="87"/>
      <c r="X12" s="88"/>
      <c r="Y12" s="116"/>
      <c r="Z12" s="116"/>
      <c r="AA12" s="60">
        <v>6.1</v>
      </c>
      <c r="AB12" s="60">
        <v>0.478</v>
      </c>
      <c r="AC12" s="89"/>
      <c r="AD12" s="89"/>
      <c r="AE12" s="107">
        <v>0.02</v>
      </c>
      <c r="AF12" s="107">
        <v>0.005</v>
      </c>
      <c r="AG12" s="129"/>
    </row>
    <row r="13" spans="1:33" s="28" customFormat="1" ht="10.5" customHeight="1">
      <c r="A13" s="52" t="s">
        <v>11</v>
      </c>
      <c r="B13" s="62">
        <v>50</v>
      </c>
      <c r="C13" s="63">
        <v>1</v>
      </c>
      <c r="D13" s="16">
        <v>32.1</v>
      </c>
      <c r="E13" s="55"/>
      <c r="F13" s="55">
        <v>1</v>
      </c>
      <c r="G13" s="55">
        <v>3.321</v>
      </c>
      <c r="H13" s="55">
        <v>3.321</v>
      </c>
      <c r="I13" s="55">
        <f t="shared" si="0"/>
        <v>10.345794392523365</v>
      </c>
      <c r="J13" s="52"/>
      <c r="K13" s="36">
        <f t="shared" si="1"/>
        <v>24.969924812030076</v>
      </c>
      <c r="L13" s="30"/>
      <c r="N13" s="90">
        <v>8</v>
      </c>
      <c r="O13" s="117"/>
      <c r="P13" s="106"/>
      <c r="Q13" s="106"/>
      <c r="R13" s="106"/>
      <c r="S13" s="106">
        <v>14.7</v>
      </c>
      <c r="T13" s="106">
        <v>0.816</v>
      </c>
      <c r="U13" s="88"/>
      <c r="V13" s="88"/>
      <c r="W13" s="88">
        <v>1.3</v>
      </c>
      <c r="X13" s="88">
        <v>0.094</v>
      </c>
      <c r="Y13" s="116"/>
      <c r="Z13" s="116"/>
      <c r="AA13" s="148">
        <v>113.5</v>
      </c>
      <c r="AB13" s="60">
        <v>8.612</v>
      </c>
      <c r="AC13" s="89"/>
      <c r="AD13" s="89"/>
      <c r="AE13" s="116"/>
      <c r="AF13" s="116"/>
      <c r="AG13" s="129"/>
    </row>
    <row r="14" spans="1:33" s="28" customFormat="1" ht="10.5" customHeight="1">
      <c r="A14" s="52" t="s">
        <v>12</v>
      </c>
      <c r="B14" s="62">
        <v>1</v>
      </c>
      <c r="C14" s="63">
        <v>0.05</v>
      </c>
      <c r="D14" s="4"/>
      <c r="E14" s="55"/>
      <c r="F14" s="55">
        <v>1</v>
      </c>
      <c r="G14" s="4"/>
      <c r="H14" s="4"/>
      <c r="I14" s="55"/>
      <c r="J14" s="52"/>
      <c r="K14" s="36">
        <f t="shared" si="1"/>
        <v>0</v>
      </c>
      <c r="L14" s="30">
        <f>AVERAGE(K14:K16)</f>
        <v>6.390977443609022</v>
      </c>
      <c r="N14" s="90">
        <v>9</v>
      </c>
      <c r="O14" s="117">
        <v>11</v>
      </c>
      <c r="P14" s="106">
        <v>0.97</v>
      </c>
      <c r="Q14" s="106"/>
      <c r="R14" s="106"/>
      <c r="S14" s="106">
        <v>0.74</v>
      </c>
      <c r="T14" s="106">
        <v>0.082</v>
      </c>
      <c r="U14" s="88"/>
      <c r="V14" s="88"/>
      <c r="W14" s="88">
        <v>0.12</v>
      </c>
      <c r="X14" s="88">
        <v>0.011</v>
      </c>
      <c r="Y14" s="116"/>
      <c r="Z14" s="116"/>
      <c r="AA14" s="60">
        <v>10.5</v>
      </c>
      <c r="AB14" s="60">
        <v>0.952</v>
      </c>
      <c r="AC14" s="89"/>
      <c r="AD14" s="89"/>
      <c r="AE14" s="116"/>
      <c r="AF14" s="116"/>
      <c r="AG14" s="129"/>
    </row>
    <row r="15" spans="1:33" s="28" customFormat="1" ht="10.5" customHeight="1">
      <c r="A15" s="52" t="s">
        <v>12</v>
      </c>
      <c r="B15" s="62">
        <v>30</v>
      </c>
      <c r="C15" s="63">
        <v>0.6</v>
      </c>
      <c r="D15" s="4">
        <v>10.13</v>
      </c>
      <c r="E15" s="55"/>
      <c r="F15" s="55">
        <v>1</v>
      </c>
      <c r="G15" s="4">
        <v>0.91</v>
      </c>
      <c r="H15" s="4">
        <v>0.91</v>
      </c>
      <c r="I15" s="55">
        <f t="shared" si="0"/>
        <v>8.983218163869694</v>
      </c>
      <c r="J15" s="52"/>
      <c r="K15" s="36">
        <f t="shared" si="1"/>
        <v>6.842105263157895</v>
      </c>
      <c r="L15" s="30"/>
      <c r="N15" s="91">
        <v>10</v>
      </c>
      <c r="O15" s="98">
        <v>286.3</v>
      </c>
      <c r="P15" s="98">
        <f>9.61+11.58</f>
        <v>21.189999999999998</v>
      </c>
      <c r="Q15" s="98"/>
      <c r="R15" s="98"/>
      <c r="S15" s="98"/>
      <c r="T15" s="98"/>
      <c r="U15" s="92"/>
      <c r="V15" s="92"/>
      <c r="W15" s="92"/>
      <c r="X15" s="92"/>
      <c r="Y15" s="118"/>
      <c r="Z15" s="118"/>
      <c r="AA15" s="141">
        <f>262.2+182.3+398.3+470.7</f>
        <v>1313.5</v>
      </c>
      <c r="AB15" s="141">
        <f>30.91+20.17+14.63+17.63</f>
        <v>83.33999999999999</v>
      </c>
      <c r="AC15" s="150"/>
      <c r="AD15" s="150"/>
      <c r="AE15" s="118"/>
      <c r="AF15" s="118"/>
      <c r="AG15" s="151"/>
    </row>
    <row r="16" spans="1:26" s="28" customFormat="1" ht="10.5" customHeight="1">
      <c r="A16" s="52" t="s">
        <v>12</v>
      </c>
      <c r="B16" s="62">
        <v>35</v>
      </c>
      <c r="C16" s="63">
        <v>0.6</v>
      </c>
      <c r="D16" s="4">
        <v>12.31</v>
      </c>
      <c r="E16" s="55"/>
      <c r="F16" s="55">
        <v>1</v>
      </c>
      <c r="G16" s="4">
        <v>1.64</v>
      </c>
      <c r="H16" s="4">
        <v>1.64</v>
      </c>
      <c r="I16" s="55">
        <f t="shared" si="0"/>
        <v>13.322502030869211</v>
      </c>
      <c r="J16" s="52"/>
      <c r="K16" s="36">
        <f t="shared" si="1"/>
        <v>12.330827067669171</v>
      </c>
      <c r="L16" s="30"/>
      <c r="O16" s="29"/>
      <c r="P16" s="43"/>
      <c r="Q16" s="44"/>
      <c r="R16" s="31"/>
      <c r="S16" s="32"/>
      <c r="T16" s="29"/>
      <c r="U16" s="31"/>
      <c r="V16" s="29"/>
      <c r="W16" s="31"/>
      <c r="X16" s="29"/>
      <c r="Y16" s="36"/>
      <c r="Z16" s="30"/>
    </row>
    <row r="17" spans="1:26" ht="10.5" customHeight="1">
      <c r="A17" s="29" t="s">
        <v>13</v>
      </c>
      <c r="B17" s="62">
        <v>9</v>
      </c>
      <c r="C17" s="63">
        <v>1.2</v>
      </c>
      <c r="D17" s="4"/>
      <c r="E17" s="31"/>
      <c r="F17" s="31">
        <v>1</v>
      </c>
      <c r="G17" s="4"/>
      <c r="H17" s="4"/>
      <c r="I17" s="55"/>
      <c r="J17" s="29"/>
      <c r="K17" s="36">
        <f t="shared" si="1"/>
        <v>0</v>
      </c>
      <c r="L17" s="30">
        <f>AVERAGE(K17:K19)</f>
        <v>55.06265664160401</v>
      </c>
      <c r="O17" s="29"/>
      <c r="P17" s="43"/>
      <c r="Q17" s="44"/>
      <c r="R17" s="31"/>
      <c r="S17" s="32"/>
      <c r="T17" s="29"/>
      <c r="U17" s="31"/>
      <c r="V17" s="29"/>
      <c r="W17" s="31"/>
      <c r="X17" s="29"/>
      <c r="Y17" s="36"/>
      <c r="Z17" s="30"/>
    </row>
    <row r="18" spans="1:26" ht="10.5" customHeight="1">
      <c r="A18" s="29" t="s">
        <v>13</v>
      </c>
      <c r="B18" s="62">
        <v>29</v>
      </c>
      <c r="C18" s="63">
        <v>1.5</v>
      </c>
      <c r="D18" s="4">
        <v>154.36</v>
      </c>
      <c r="E18" s="31"/>
      <c r="F18" s="31">
        <v>1</v>
      </c>
      <c r="G18" s="31">
        <v>9.94</v>
      </c>
      <c r="H18" s="31">
        <v>9.94</v>
      </c>
      <c r="I18" s="55">
        <f t="shared" si="0"/>
        <v>6.43949209639803</v>
      </c>
      <c r="J18" s="29"/>
      <c r="K18" s="36">
        <f t="shared" si="1"/>
        <v>74.73684210526315</v>
      </c>
      <c r="L18" s="30"/>
      <c r="O18" s="29"/>
      <c r="P18" s="43"/>
      <c r="Q18" s="44"/>
      <c r="R18" s="31"/>
      <c r="S18" s="32"/>
      <c r="T18" s="29"/>
      <c r="U18" s="31"/>
      <c r="V18" s="29"/>
      <c r="W18" s="31"/>
      <c r="X18" s="29"/>
      <c r="Y18" s="36"/>
      <c r="Z18" s="30"/>
    </row>
    <row r="19" spans="1:26" ht="10.5" customHeight="1">
      <c r="A19" s="29" t="s">
        <v>13</v>
      </c>
      <c r="B19" s="62">
        <v>46</v>
      </c>
      <c r="C19" s="63">
        <v>1.7</v>
      </c>
      <c r="D19" s="16">
        <v>231.9</v>
      </c>
      <c r="E19" s="16"/>
      <c r="F19" s="16">
        <v>1</v>
      </c>
      <c r="G19" s="16">
        <v>12.03</v>
      </c>
      <c r="H19" s="16">
        <v>12.03</v>
      </c>
      <c r="I19" s="55">
        <f t="shared" si="0"/>
        <v>5.1875808538163</v>
      </c>
      <c r="J19" s="29"/>
      <c r="K19" s="36">
        <f t="shared" si="1"/>
        <v>90.45112781954886</v>
      </c>
      <c r="L19" s="30"/>
      <c r="O19" s="29"/>
      <c r="P19" s="43"/>
      <c r="Q19" s="44"/>
      <c r="R19" s="31"/>
      <c r="S19" s="32"/>
      <c r="T19" s="29"/>
      <c r="U19" s="31"/>
      <c r="V19" s="29"/>
      <c r="W19" s="31"/>
      <c r="X19" s="29"/>
      <c r="Y19" s="36"/>
      <c r="Z19" s="30"/>
    </row>
    <row r="20" spans="1:26" s="28" customFormat="1" ht="10.5" customHeight="1">
      <c r="A20" s="29" t="s">
        <v>14</v>
      </c>
      <c r="B20" s="62">
        <v>4</v>
      </c>
      <c r="C20" s="63">
        <v>0.35</v>
      </c>
      <c r="D20" s="4">
        <v>1.38</v>
      </c>
      <c r="E20" s="31"/>
      <c r="F20" s="31">
        <v>1</v>
      </c>
      <c r="G20" s="31">
        <v>0.22</v>
      </c>
      <c r="H20" s="31">
        <v>0.22</v>
      </c>
      <c r="I20" s="55">
        <f t="shared" si="0"/>
        <v>15.942028985507248</v>
      </c>
      <c r="J20" s="29"/>
      <c r="K20" s="36">
        <f t="shared" si="1"/>
        <v>1.6541353383458646</v>
      </c>
      <c r="L20" s="30">
        <f>AVERAGE(K20:K22)</f>
        <v>18.38847117794486</v>
      </c>
      <c r="O20" s="29"/>
      <c r="P20" s="43"/>
      <c r="Q20" s="44"/>
      <c r="R20" s="31"/>
      <c r="S20" s="32"/>
      <c r="T20" s="29"/>
      <c r="U20" s="31"/>
      <c r="V20" s="31"/>
      <c r="W20" s="31"/>
      <c r="X20" s="29"/>
      <c r="Y20" s="36"/>
      <c r="Z20" s="30"/>
    </row>
    <row r="21" spans="1:26" s="28" customFormat="1" ht="10.5" customHeight="1">
      <c r="A21" s="29" t="s">
        <v>14</v>
      </c>
      <c r="B21" s="62">
        <v>22</v>
      </c>
      <c r="C21" s="63">
        <v>0.9</v>
      </c>
      <c r="D21" s="4">
        <v>25.92</v>
      </c>
      <c r="E21" s="31"/>
      <c r="F21" s="31">
        <v>1</v>
      </c>
      <c r="G21" s="31">
        <v>2.04</v>
      </c>
      <c r="H21" s="31">
        <v>2.04</v>
      </c>
      <c r="I21" s="55">
        <f t="shared" si="0"/>
        <v>7.87037037037037</v>
      </c>
      <c r="J21" s="29"/>
      <c r="K21" s="36">
        <f t="shared" si="1"/>
        <v>15.338345864661653</v>
      </c>
      <c r="L21" s="30"/>
      <c r="O21" s="29"/>
      <c r="P21" s="43"/>
      <c r="Q21" s="44"/>
      <c r="R21" s="42"/>
      <c r="S21" s="32"/>
      <c r="T21" s="29"/>
      <c r="U21" s="31"/>
      <c r="V21" s="29"/>
      <c r="W21" s="31"/>
      <c r="X21" s="29"/>
      <c r="Y21" s="36"/>
      <c r="Z21" s="30"/>
    </row>
    <row r="22" spans="1:26" s="28" customFormat="1" ht="10.5" customHeight="1">
      <c r="A22" s="29" t="s">
        <v>14</v>
      </c>
      <c r="B22" s="62">
        <v>43</v>
      </c>
      <c r="C22" s="63">
        <v>1.2</v>
      </c>
      <c r="D22" s="4">
        <v>57.9</v>
      </c>
      <c r="E22" s="31"/>
      <c r="F22" s="31">
        <v>1</v>
      </c>
      <c r="G22" s="31">
        <v>5.077</v>
      </c>
      <c r="H22" s="31">
        <v>5.077</v>
      </c>
      <c r="I22" s="55">
        <f t="shared" si="0"/>
        <v>8.768566493955095</v>
      </c>
      <c r="J22" s="29"/>
      <c r="K22" s="36">
        <f t="shared" si="1"/>
        <v>38.17293233082707</v>
      </c>
      <c r="L22" s="30"/>
      <c r="O22" s="29"/>
      <c r="P22" s="43"/>
      <c r="Q22" s="44"/>
      <c r="R22" s="31"/>
      <c r="S22" s="32"/>
      <c r="T22" s="29"/>
      <c r="U22" s="31"/>
      <c r="V22" s="31"/>
      <c r="W22" s="31"/>
      <c r="X22" s="29"/>
      <c r="Y22" s="36"/>
      <c r="Z22" s="30"/>
    </row>
    <row r="23" spans="1:26" s="28" customFormat="1" ht="10.5" customHeight="1">
      <c r="A23" s="29" t="s">
        <v>4</v>
      </c>
      <c r="B23" s="62">
        <v>12</v>
      </c>
      <c r="C23" s="63">
        <v>0.7</v>
      </c>
      <c r="D23" s="31">
        <v>19.21</v>
      </c>
      <c r="E23" s="31"/>
      <c r="F23" s="31">
        <v>1</v>
      </c>
      <c r="G23" s="31">
        <v>1.89</v>
      </c>
      <c r="H23" s="31">
        <v>1.89</v>
      </c>
      <c r="I23" s="55">
        <f t="shared" si="0"/>
        <v>9.838625715773034</v>
      </c>
      <c r="J23" s="29"/>
      <c r="K23" s="36">
        <f t="shared" si="1"/>
        <v>14.210526315789473</v>
      </c>
      <c r="L23" s="30">
        <f>AVERAGE(K23:K25)</f>
        <v>153.01002506265664</v>
      </c>
      <c r="O23" s="29"/>
      <c r="P23" s="43"/>
      <c r="Q23" s="94"/>
      <c r="R23" s="31"/>
      <c r="S23" s="29"/>
      <c r="T23" s="29"/>
      <c r="U23" s="31"/>
      <c r="V23" s="29"/>
      <c r="W23" s="31"/>
      <c r="X23" s="29"/>
      <c r="Y23" s="36"/>
      <c r="Z23" s="30"/>
    </row>
    <row r="24" spans="1:26" ht="10.5" customHeight="1">
      <c r="A24" s="29" t="s">
        <v>4</v>
      </c>
      <c r="B24" s="62">
        <v>33</v>
      </c>
      <c r="C24" s="63">
        <v>1.3</v>
      </c>
      <c r="D24" s="31">
        <v>231</v>
      </c>
      <c r="E24" s="31"/>
      <c r="F24" s="31">
        <v>1</v>
      </c>
      <c r="G24" s="31">
        <v>20.54</v>
      </c>
      <c r="H24" s="31">
        <v>20.54</v>
      </c>
      <c r="I24" s="55">
        <f t="shared" si="0"/>
        <v>8.891774891774892</v>
      </c>
      <c r="J24" s="29"/>
      <c r="K24" s="36">
        <f t="shared" si="1"/>
        <v>154.4360902255639</v>
      </c>
      <c r="L24" s="30"/>
      <c r="O24" s="29"/>
      <c r="P24" s="43"/>
      <c r="Q24" s="96"/>
      <c r="R24" s="31"/>
      <c r="S24" s="29"/>
      <c r="T24" s="29"/>
      <c r="U24" s="31"/>
      <c r="V24" s="29"/>
      <c r="W24" s="31"/>
      <c r="X24" s="29"/>
      <c r="Y24" s="36"/>
      <c r="Z24" s="30"/>
    </row>
    <row r="25" spans="1:26" ht="10.5" customHeight="1">
      <c r="A25" s="29" t="s">
        <v>4</v>
      </c>
      <c r="B25" s="62">
        <v>39</v>
      </c>
      <c r="C25" s="63">
        <v>1.4</v>
      </c>
      <c r="D25" s="31">
        <v>360.301</v>
      </c>
      <c r="E25" s="31"/>
      <c r="F25" s="31">
        <v>1</v>
      </c>
      <c r="G25" s="31">
        <v>38.621</v>
      </c>
      <c r="H25" s="31">
        <v>38.621</v>
      </c>
      <c r="I25" s="55">
        <f t="shared" si="0"/>
        <v>10.719093202627803</v>
      </c>
      <c r="J25" s="29"/>
      <c r="K25" s="36">
        <f t="shared" si="1"/>
        <v>290.38345864661653</v>
      </c>
      <c r="L25" s="30"/>
      <c r="O25" s="29"/>
      <c r="P25" s="43"/>
      <c r="Q25" s="96"/>
      <c r="R25" s="31"/>
      <c r="S25" s="29"/>
      <c r="T25" s="29"/>
      <c r="U25" s="31"/>
      <c r="V25" s="29"/>
      <c r="W25" s="31"/>
      <c r="X25" s="29"/>
      <c r="Y25" s="36"/>
      <c r="Z25" s="30"/>
    </row>
    <row r="26" spans="1:26" s="28" customFormat="1" ht="11.25" customHeight="1">
      <c r="A26" s="29" t="s">
        <v>5</v>
      </c>
      <c r="B26" s="62">
        <v>11</v>
      </c>
      <c r="C26" s="63">
        <v>0.6</v>
      </c>
      <c r="D26" s="31">
        <v>0.168</v>
      </c>
      <c r="E26" s="31"/>
      <c r="F26" s="31">
        <v>1</v>
      </c>
      <c r="G26" s="31">
        <v>0.026</v>
      </c>
      <c r="H26" s="31">
        <v>0.026</v>
      </c>
      <c r="I26" s="55">
        <f t="shared" si="0"/>
        <v>15.476190476190476</v>
      </c>
      <c r="J26" s="29"/>
      <c r="K26" s="36">
        <f>H26/0.133</f>
        <v>0.19548872180451127</v>
      </c>
      <c r="L26" s="30">
        <f>AVERAGE(K26:K28)</f>
        <v>103.01253132832079</v>
      </c>
      <c r="O26" s="29"/>
      <c r="P26" s="43"/>
      <c r="Q26" s="95"/>
      <c r="R26" s="31"/>
      <c r="S26" s="29"/>
      <c r="T26" s="29"/>
      <c r="U26" s="31"/>
      <c r="V26" s="29"/>
      <c r="W26" s="31"/>
      <c r="X26" s="29"/>
      <c r="Y26" s="36"/>
      <c r="Z26" s="30"/>
    </row>
    <row r="27" spans="1:26" ht="10.5" customHeight="1">
      <c r="A27" s="29" t="s">
        <v>5</v>
      </c>
      <c r="B27" s="62">
        <v>30</v>
      </c>
      <c r="C27" s="63">
        <v>1.6</v>
      </c>
      <c r="D27" s="31">
        <v>280.78</v>
      </c>
      <c r="E27" s="31"/>
      <c r="F27" s="31">
        <v>1</v>
      </c>
      <c r="G27" s="4">
        <v>24.56</v>
      </c>
      <c r="H27" s="4">
        <v>24.56</v>
      </c>
      <c r="I27" s="55">
        <f t="shared" si="0"/>
        <v>8.747061756535366</v>
      </c>
      <c r="J27" s="29"/>
      <c r="K27" s="36">
        <f t="shared" si="1"/>
        <v>184.66165413533832</v>
      </c>
      <c r="L27" s="30"/>
      <c r="O27" s="29"/>
      <c r="P27" s="43"/>
      <c r="Q27" s="95"/>
      <c r="R27" s="31"/>
      <c r="S27" s="29"/>
      <c r="T27" s="29"/>
      <c r="U27" s="31"/>
      <c r="V27" s="29"/>
      <c r="W27" s="31"/>
      <c r="X27" s="29"/>
      <c r="Y27" s="36"/>
      <c r="Z27" s="30"/>
    </row>
    <row r="28" spans="1:26" ht="10.5" customHeight="1">
      <c r="A28" s="29" t="s">
        <v>5</v>
      </c>
      <c r="B28" s="62">
        <v>36</v>
      </c>
      <c r="C28" s="63">
        <v>1.9</v>
      </c>
      <c r="D28" s="31">
        <v>172.12</v>
      </c>
      <c r="E28" s="31"/>
      <c r="F28" s="31">
        <v>1</v>
      </c>
      <c r="G28" s="31">
        <v>16.516</v>
      </c>
      <c r="H28" s="31">
        <v>16.516</v>
      </c>
      <c r="I28" s="55">
        <f t="shared" si="0"/>
        <v>9.59563095514757</v>
      </c>
      <c r="J28" s="29"/>
      <c r="K28" s="36">
        <f t="shared" si="1"/>
        <v>124.18045112781952</v>
      </c>
      <c r="L28" s="30"/>
      <c r="O28" s="29"/>
      <c r="P28" s="43"/>
      <c r="Q28" s="95"/>
      <c r="R28" s="31"/>
      <c r="S28" s="29"/>
      <c r="T28" s="29"/>
      <c r="U28" s="31"/>
      <c r="V28" s="29"/>
      <c r="W28" s="31"/>
      <c r="X28" s="29"/>
      <c r="Y28" s="36"/>
      <c r="Z28" s="30"/>
    </row>
    <row r="29" spans="1:26" s="28" customFormat="1" ht="10.5" customHeight="1">
      <c r="A29" s="29" t="s">
        <v>6</v>
      </c>
      <c r="B29" s="62">
        <v>5</v>
      </c>
      <c r="C29" s="63">
        <v>0.3</v>
      </c>
      <c r="D29" s="33"/>
      <c r="E29" s="31"/>
      <c r="F29" s="31">
        <v>1</v>
      </c>
      <c r="G29" s="31"/>
      <c r="H29" s="31"/>
      <c r="I29" s="55"/>
      <c r="J29" s="29"/>
      <c r="K29" s="36">
        <f t="shared" si="1"/>
        <v>0</v>
      </c>
      <c r="L29" s="30">
        <f>AVERAGE(K29:K31)</f>
        <v>6.8847117794486214</v>
      </c>
      <c r="O29" s="29"/>
      <c r="P29" s="43"/>
      <c r="Q29" s="95"/>
      <c r="R29" s="33"/>
      <c r="S29" s="29"/>
      <c r="T29" s="29"/>
      <c r="U29" s="31"/>
      <c r="V29" s="29"/>
      <c r="W29" s="31"/>
      <c r="X29" s="29"/>
      <c r="Y29" s="36"/>
      <c r="Z29" s="30"/>
    </row>
    <row r="30" spans="1:26" ht="10.5" customHeight="1">
      <c r="A30" s="29" t="s">
        <v>6</v>
      </c>
      <c r="B30" s="62">
        <v>19</v>
      </c>
      <c r="C30" s="63">
        <v>0.7</v>
      </c>
      <c r="D30" s="33">
        <v>20.9</v>
      </c>
      <c r="E30" s="31"/>
      <c r="F30" s="31">
        <v>1</v>
      </c>
      <c r="G30" s="31">
        <v>2.591</v>
      </c>
      <c r="H30" s="31">
        <v>2.591</v>
      </c>
      <c r="I30" s="55">
        <f t="shared" si="0"/>
        <v>12.397129186602873</v>
      </c>
      <c r="J30" s="29"/>
      <c r="K30" s="36">
        <f t="shared" si="1"/>
        <v>19.481203007518797</v>
      </c>
      <c r="L30" s="30"/>
      <c r="O30" s="29"/>
      <c r="P30" s="43"/>
      <c r="Q30" s="95"/>
      <c r="R30" s="33"/>
      <c r="S30" s="29"/>
      <c r="T30" s="29"/>
      <c r="U30" s="31"/>
      <c r="V30" s="31"/>
      <c r="W30" s="31"/>
      <c r="X30" s="29"/>
      <c r="Y30" s="36"/>
      <c r="Z30" s="30"/>
    </row>
    <row r="31" spans="1:26" s="28" customFormat="1" ht="10.5" customHeight="1">
      <c r="A31" s="29" t="s">
        <v>6</v>
      </c>
      <c r="B31" s="62">
        <v>46</v>
      </c>
      <c r="C31" s="63">
        <v>0.8</v>
      </c>
      <c r="D31" s="31">
        <v>1.316</v>
      </c>
      <c r="E31" s="31"/>
      <c r="F31" s="31">
        <v>1</v>
      </c>
      <c r="G31" s="31">
        <v>0.156</v>
      </c>
      <c r="H31" s="31">
        <v>0.156</v>
      </c>
      <c r="I31" s="55">
        <f t="shared" si="0"/>
        <v>11.854103343465045</v>
      </c>
      <c r="J31" s="29"/>
      <c r="K31" s="36">
        <f t="shared" si="1"/>
        <v>1.1729323308270676</v>
      </c>
      <c r="L31" s="30"/>
      <c r="O31" s="29"/>
      <c r="P31" s="43"/>
      <c r="Q31" s="44"/>
      <c r="R31" s="33"/>
      <c r="S31" s="29"/>
      <c r="T31" s="29"/>
      <c r="U31" s="31"/>
      <c r="V31" s="29"/>
      <c r="W31" s="31"/>
      <c r="X31" s="29"/>
      <c r="Y31" s="36"/>
      <c r="Z31" s="30"/>
    </row>
    <row r="32" spans="1:26" ht="10.5" customHeight="1">
      <c r="A32" s="29" t="s">
        <v>7</v>
      </c>
      <c r="B32" s="62">
        <v>6</v>
      </c>
      <c r="C32" s="63">
        <v>0.4</v>
      </c>
      <c r="D32" s="4"/>
      <c r="E32" s="31"/>
      <c r="F32" s="31">
        <v>1</v>
      </c>
      <c r="G32" s="4"/>
      <c r="H32" s="4"/>
      <c r="I32" s="55"/>
      <c r="J32" s="29"/>
      <c r="K32" s="36">
        <f t="shared" si="1"/>
        <v>0</v>
      </c>
      <c r="L32" s="30">
        <f>AVERAGE(K32:K34)</f>
        <v>43.8671679197995</v>
      </c>
      <c r="O32" s="29"/>
      <c r="P32" s="43"/>
      <c r="Q32" s="44"/>
      <c r="R32" s="31"/>
      <c r="S32" s="29"/>
      <c r="T32" s="29"/>
      <c r="U32" s="31"/>
      <c r="V32" s="31"/>
      <c r="W32" s="31"/>
      <c r="X32" s="29"/>
      <c r="Y32" s="36"/>
      <c r="Z32" s="30"/>
    </row>
    <row r="33" spans="1:26" ht="10.5" customHeight="1">
      <c r="A33" s="29" t="s">
        <v>7</v>
      </c>
      <c r="B33" s="62">
        <v>22</v>
      </c>
      <c r="C33" s="63">
        <v>1</v>
      </c>
      <c r="D33" s="4">
        <v>128.93</v>
      </c>
      <c r="E33" s="31"/>
      <c r="F33" s="31">
        <v>1</v>
      </c>
      <c r="G33" s="4">
        <v>16.303</v>
      </c>
      <c r="H33" s="4">
        <v>16.303</v>
      </c>
      <c r="I33" s="55">
        <f t="shared" si="0"/>
        <v>12.644846040487087</v>
      </c>
      <c r="J33" s="29"/>
      <c r="K33" s="36">
        <f t="shared" si="1"/>
        <v>122.57894736842105</v>
      </c>
      <c r="L33" s="30"/>
      <c r="O33" s="29"/>
      <c r="P33" s="43"/>
      <c r="Q33" s="44"/>
      <c r="R33" s="31"/>
      <c r="S33" s="29"/>
      <c r="T33" s="29"/>
      <c r="U33" s="31"/>
      <c r="V33" s="29"/>
      <c r="W33" s="31"/>
      <c r="X33" s="29"/>
      <c r="Y33" s="36"/>
      <c r="Z33" s="30"/>
    </row>
    <row r="34" spans="1:26" ht="10.5" customHeight="1">
      <c r="A34" s="29" t="s">
        <v>7</v>
      </c>
      <c r="B34" s="62">
        <v>45</v>
      </c>
      <c r="C34" s="63">
        <v>1.7</v>
      </c>
      <c r="D34" s="4">
        <v>12.59</v>
      </c>
      <c r="E34" s="31"/>
      <c r="F34" s="31">
        <v>1</v>
      </c>
      <c r="G34" s="4">
        <v>1.2</v>
      </c>
      <c r="H34" s="4">
        <v>1.2</v>
      </c>
      <c r="I34" s="55">
        <f t="shared" si="0"/>
        <v>9.531374106433677</v>
      </c>
      <c r="J34" s="29"/>
      <c r="K34" s="36">
        <f t="shared" si="1"/>
        <v>9.022556390977442</v>
      </c>
      <c r="L34" s="30"/>
      <c r="O34" s="29"/>
      <c r="P34" s="43"/>
      <c r="Q34" s="44"/>
      <c r="R34" s="31"/>
      <c r="S34" s="29"/>
      <c r="T34" s="29"/>
      <c r="U34" s="31"/>
      <c r="V34" s="29"/>
      <c r="W34" s="31"/>
      <c r="X34" s="29"/>
      <c r="Y34" s="36"/>
      <c r="Z34" s="30"/>
    </row>
    <row r="35" spans="1:26" ht="10.5" customHeight="1">
      <c r="A35" s="29"/>
      <c r="B35" s="29"/>
      <c r="C35" s="31"/>
      <c r="D35" s="33"/>
      <c r="E35" s="29"/>
      <c r="F35" s="30"/>
      <c r="G35" s="34"/>
      <c r="H35" s="31"/>
      <c r="I35" s="31"/>
      <c r="J35" s="29"/>
      <c r="K35" s="30"/>
      <c r="L35" s="29"/>
      <c r="O35" s="29"/>
      <c r="P35" s="29"/>
      <c r="Q35" s="31"/>
      <c r="R35" s="33"/>
      <c r="S35" s="29"/>
      <c r="T35" s="30"/>
      <c r="U35" s="34"/>
      <c r="V35" s="29"/>
      <c r="W35" s="35"/>
      <c r="X35" s="29"/>
      <c r="Y35" s="30"/>
      <c r="Z35" s="29"/>
    </row>
    <row r="36" spans="1:11" ht="10.5" customHeight="1">
      <c r="A36" s="2"/>
      <c r="D36" s="15"/>
      <c r="F36" s="5"/>
      <c r="G36" s="3"/>
      <c r="I36" s="17"/>
      <c r="K36" s="5"/>
    </row>
    <row r="37" spans="1:11" ht="10.5" customHeight="1">
      <c r="A37" s="2"/>
      <c r="D37" s="15"/>
      <c r="F37" s="5"/>
      <c r="G37" s="3"/>
      <c r="I37" s="17"/>
      <c r="K37" s="5"/>
    </row>
    <row r="38" spans="1:11" ht="10.5" customHeight="1">
      <c r="A38" s="2"/>
      <c r="D38" s="15"/>
      <c r="F38" s="5"/>
      <c r="G38" s="3"/>
      <c r="I38" s="17"/>
      <c r="K38" s="5"/>
    </row>
    <row r="39" spans="1:9" ht="10.5" customHeight="1">
      <c r="A39" s="2"/>
      <c r="D39" s="4"/>
      <c r="E39" s="16"/>
      <c r="F39" s="5"/>
      <c r="G39" s="3"/>
      <c r="I39" s="4"/>
    </row>
    <row r="40" spans="1:26" ht="10.5" customHeight="1">
      <c r="A40" s="1" t="s">
        <v>18</v>
      </c>
      <c r="D40" s="7"/>
      <c r="F40" s="62"/>
      <c r="G40" s="3"/>
      <c r="I40" s="4"/>
      <c r="O40" s="154" t="s">
        <v>156</v>
      </c>
      <c r="P40" s="155"/>
      <c r="Q40" s="156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26" ht="10.5" customHeight="1">
      <c r="A41" s="1" t="s">
        <v>0</v>
      </c>
      <c r="B41" s="6" t="s">
        <v>8</v>
      </c>
      <c r="C41" s="38" t="s">
        <v>15</v>
      </c>
      <c r="D41" s="6" t="s">
        <v>9</v>
      </c>
      <c r="E41" s="9" t="s">
        <v>10</v>
      </c>
      <c r="F41" s="9" t="s">
        <v>64</v>
      </c>
      <c r="G41" s="6" t="s">
        <v>1</v>
      </c>
      <c r="H41" s="6" t="s">
        <v>20</v>
      </c>
      <c r="I41" s="13" t="s">
        <v>21</v>
      </c>
      <c r="J41" s="6" t="s">
        <v>22</v>
      </c>
      <c r="K41" s="14" t="s">
        <v>23</v>
      </c>
      <c r="L41" s="6" t="s">
        <v>24</v>
      </c>
      <c r="O41" s="154" t="s">
        <v>0</v>
      </c>
      <c r="P41" s="158" t="s">
        <v>8</v>
      </c>
      <c r="Q41" s="159" t="s">
        <v>15</v>
      </c>
      <c r="R41" s="158" t="s">
        <v>9</v>
      </c>
      <c r="S41" s="160" t="s">
        <v>10</v>
      </c>
      <c r="T41" s="160" t="s">
        <v>64</v>
      </c>
      <c r="U41" s="158" t="s">
        <v>1</v>
      </c>
      <c r="V41" s="158" t="s">
        <v>20</v>
      </c>
      <c r="W41" s="161" t="s">
        <v>21</v>
      </c>
      <c r="X41" s="158" t="s">
        <v>22</v>
      </c>
      <c r="Y41" s="162" t="s">
        <v>23</v>
      </c>
      <c r="Z41" s="158" t="s">
        <v>24</v>
      </c>
    </row>
    <row r="42" spans="1:26" s="28" customFormat="1" ht="10.5" customHeight="1">
      <c r="A42" s="29" t="s">
        <v>2</v>
      </c>
      <c r="B42" s="2">
        <v>1</v>
      </c>
      <c r="C42" s="16">
        <v>0.05</v>
      </c>
      <c r="D42" s="31"/>
      <c r="E42" s="31"/>
      <c r="F42" s="29">
        <v>1</v>
      </c>
      <c r="G42" s="31"/>
      <c r="H42" s="31"/>
      <c r="I42" s="4"/>
      <c r="J42" s="29"/>
      <c r="K42" s="36">
        <f>H42/0.133</f>
        <v>0</v>
      </c>
      <c r="L42" s="5">
        <f>AVERAGE(K42:K44)</f>
        <v>2.513784461152882</v>
      </c>
      <c r="O42" s="157" t="s">
        <v>2</v>
      </c>
      <c r="P42" s="157">
        <v>1</v>
      </c>
      <c r="Q42" s="163">
        <v>0.05</v>
      </c>
      <c r="R42" s="163"/>
      <c r="S42" s="163"/>
      <c r="T42" s="157">
        <v>1</v>
      </c>
      <c r="U42" s="163"/>
      <c r="V42" s="157"/>
      <c r="W42" s="163"/>
      <c r="X42" s="157"/>
      <c r="Y42" s="164">
        <f>V42/0.133</f>
        <v>0</v>
      </c>
      <c r="Z42" s="165">
        <f>AVERAGE(Y42:Y44)</f>
        <v>0</v>
      </c>
    </row>
    <row r="43" spans="1:27" s="28" customFormat="1" ht="12" customHeight="1">
      <c r="A43" s="29" t="s">
        <v>2</v>
      </c>
      <c r="B43" s="2">
        <v>26</v>
      </c>
      <c r="C43" s="16">
        <v>0.6</v>
      </c>
      <c r="D43" s="149">
        <v>5.977</v>
      </c>
      <c r="E43" s="31"/>
      <c r="F43" s="29">
        <v>1</v>
      </c>
      <c r="G43" s="48">
        <v>1.003</v>
      </c>
      <c r="H43" s="48">
        <v>1.003</v>
      </c>
      <c r="I43" s="16">
        <f>100*H43/D43</f>
        <v>16.780993809603476</v>
      </c>
      <c r="J43" s="29"/>
      <c r="K43" s="36">
        <f aca="true" t="shared" si="2" ref="K43:K71">H43/0.133</f>
        <v>7.541353383458645</v>
      </c>
      <c r="L43" s="5"/>
      <c r="O43" s="157" t="s">
        <v>2</v>
      </c>
      <c r="P43" s="157">
        <v>26</v>
      </c>
      <c r="Q43" s="163">
        <v>0.6</v>
      </c>
      <c r="R43" s="163"/>
      <c r="S43" s="163"/>
      <c r="T43" s="157">
        <v>1</v>
      </c>
      <c r="U43" s="165"/>
      <c r="V43" s="165"/>
      <c r="W43" s="163"/>
      <c r="X43" s="157"/>
      <c r="Y43" s="164">
        <f aca="true" t="shared" si="3" ref="Y43:Y71">V43/0.133</f>
        <v>0</v>
      </c>
      <c r="Z43" s="165"/>
      <c r="AA43" s="52"/>
    </row>
    <row r="44" spans="1:27" ht="10.5" customHeight="1">
      <c r="A44" s="2" t="s">
        <v>2</v>
      </c>
      <c r="B44" s="2">
        <v>38</v>
      </c>
      <c r="C44" s="16">
        <v>1.1</v>
      </c>
      <c r="D44" s="4"/>
      <c r="F44">
        <v>1</v>
      </c>
      <c r="G44" s="4"/>
      <c r="H44" s="4"/>
      <c r="I44" s="16"/>
      <c r="K44" s="19">
        <f t="shared" si="2"/>
        <v>0</v>
      </c>
      <c r="L44" s="5"/>
      <c r="O44" s="157" t="s">
        <v>2</v>
      </c>
      <c r="P44" s="157">
        <v>38</v>
      </c>
      <c r="Q44" s="163">
        <v>1.1</v>
      </c>
      <c r="R44" s="163"/>
      <c r="S44" s="157"/>
      <c r="T44" s="157">
        <v>1</v>
      </c>
      <c r="U44" s="165"/>
      <c r="V44" s="165"/>
      <c r="W44" s="163"/>
      <c r="X44" s="157"/>
      <c r="Y44" s="164">
        <f t="shared" si="3"/>
        <v>0</v>
      </c>
      <c r="Z44" s="165"/>
      <c r="AA44" s="52"/>
    </row>
    <row r="45" spans="1:27" ht="10.5" customHeight="1">
      <c r="A45" s="2" t="s">
        <v>3</v>
      </c>
      <c r="B45" s="2">
        <v>12</v>
      </c>
      <c r="C45" s="16">
        <v>0.25</v>
      </c>
      <c r="D45" s="16">
        <v>2.49</v>
      </c>
      <c r="E45" s="16"/>
      <c r="F45" s="2">
        <v>1</v>
      </c>
      <c r="G45" s="16">
        <v>0.35</v>
      </c>
      <c r="H45" s="16">
        <v>0.35</v>
      </c>
      <c r="I45" s="16">
        <f>100*H45/D45</f>
        <v>14.056224899598392</v>
      </c>
      <c r="K45" s="19">
        <f t="shared" si="2"/>
        <v>2.631578947368421</v>
      </c>
      <c r="L45" s="5">
        <f>AVERAGE(K45:K47)</f>
        <v>2.481203007518797</v>
      </c>
      <c r="O45" s="157" t="s">
        <v>3</v>
      </c>
      <c r="P45" s="157">
        <v>12</v>
      </c>
      <c r="Q45" s="163">
        <v>0.25</v>
      </c>
      <c r="R45" s="163"/>
      <c r="S45" s="163"/>
      <c r="T45" s="157">
        <v>1</v>
      </c>
      <c r="U45" s="163"/>
      <c r="V45" s="163"/>
      <c r="W45" s="163"/>
      <c r="X45" s="157"/>
      <c r="Y45" s="164">
        <f t="shared" si="3"/>
        <v>0</v>
      </c>
      <c r="Z45" s="165">
        <f>AVERAGE(Y45:Y47)</f>
        <v>0</v>
      </c>
      <c r="AA45" s="52"/>
    </row>
    <row r="46" spans="1:26" ht="10.5" customHeight="1">
      <c r="A46" s="52" t="s">
        <v>3</v>
      </c>
      <c r="B46" s="2">
        <v>17</v>
      </c>
      <c r="C46" s="16">
        <v>0.6</v>
      </c>
      <c r="D46" s="16">
        <v>6.34</v>
      </c>
      <c r="E46" s="16"/>
      <c r="F46" s="2">
        <v>1</v>
      </c>
      <c r="G46" s="16">
        <v>0.64</v>
      </c>
      <c r="H46" s="16">
        <v>0.64</v>
      </c>
      <c r="I46" s="16">
        <f>100*H46/D46</f>
        <v>10.094637223974763</v>
      </c>
      <c r="K46" s="19">
        <f t="shared" si="2"/>
        <v>4.81203007518797</v>
      </c>
      <c r="L46" s="5"/>
      <c r="O46" s="157" t="s">
        <v>3</v>
      </c>
      <c r="P46" s="157">
        <v>17</v>
      </c>
      <c r="Q46" s="163">
        <v>0.6</v>
      </c>
      <c r="R46" s="163"/>
      <c r="S46" s="163"/>
      <c r="T46" s="157">
        <v>1</v>
      </c>
      <c r="U46" s="157"/>
      <c r="V46" s="157"/>
      <c r="W46" s="163"/>
      <c r="X46" s="157"/>
      <c r="Y46" s="164">
        <f t="shared" si="3"/>
        <v>0</v>
      </c>
      <c r="Z46" s="165"/>
    </row>
    <row r="47" spans="1:26" ht="10.5" customHeight="1">
      <c r="A47" s="2" t="s">
        <v>3</v>
      </c>
      <c r="B47" s="60">
        <v>49</v>
      </c>
      <c r="C47" s="61">
        <v>1.7</v>
      </c>
      <c r="D47" s="16"/>
      <c r="E47" s="41"/>
      <c r="F47" s="2">
        <v>1</v>
      </c>
      <c r="G47" s="39"/>
      <c r="H47" s="39"/>
      <c r="I47" s="16"/>
      <c r="K47" s="19">
        <f t="shared" si="2"/>
        <v>0</v>
      </c>
      <c r="L47" s="5"/>
      <c r="O47" s="157" t="s">
        <v>3</v>
      </c>
      <c r="P47" s="166">
        <v>49</v>
      </c>
      <c r="Q47" s="167">
        <v>1.7</v>
      </c>
      <c r="R47" s="163"/>
      <c r="S47" s="168"/>
      <c r="T47" s="157">
        <v>1</v>
      </c>
      <c r="U47" s="163"/>
      <c r="V47" s="157"/>
      <c r="W47" s="163"/>
      <c r="X47" s="157"/>
      <c r="Y47" s="164">
        <f t="shared" si="3"/>
        <v>0</v>
      </c>
      <c r="Z47" s="165"/>
    </row>
    <row r="48" spans="1:26" ht="10.5" customHeight="1">
      <c r="A48" s="2" t="s">
        <v>11</v>
      </c>
      <c r="B48" s="62">
        <v>2</v>
      </c>
      <c r="C48" s="63">
        <v>0.15</v>
      </c>
      <c r="D48" s="16"/>
      <c r="E48" s="41"/>
      <c r="F48" s="2">
        <v>1</v>
      </c>
      <c r="G48" s="16"/>
      <c r="H48" s="16"/>
      <c r="I48" s="16"/>
      <c r="K48" s="19">
        <f t="shared" si="2"/>
        <v>0</v>
      </c>
      <c r="L48" s="5">
        <f>AVERAGE(K48:K50)</f>
        <v>3.892230576441103</v>
      </c>
      <c r="O48" s="157" t="s">
        <v>11</v>
      </c>
      <c r="P48" s="169">
        <v>2</v>
      </c>
      <c r="Q48" s="170">
        <v>0.15</v>
      </c>
      <c r="R48" s="163"/>
      <c r="S48" s="168"/>
      <c r="T48" s="157">
        <v>1</v>
      </c>
      <c r="U48" s="163"/>
      <c r="V48" s="157"/>
      <c r="W48" s="163"/>
      <c r="X48" s="157"/>
      <c r="Y48" s="164">
        <f t="shared" si="3"/>
        <v>0</v>
      </c>
      <c r="Z48" s="165">
        <f>AVERAGE(Y48:Y50)</f>
        <v>0</v>
      </c>
    </row>
    <row r="49" spans="1:26" ht="10.5" customHeight="1">
      <c r="A49" s="2" t="s">
        <v>11</v>
      </c>
      <c r="B49" s="62">
        <v>27</v>
      </c>
      <c r="C49" s="63">
        <v>0.5</v>
      </c>
      <c r="D49" s="2">
        <v>11.43</v>
      </c>
      <c r="E49" s="41"/>
      <c r="F49" s="2">
        <v>1</v>
      </c>
      <c r="G49" s="39">
        <v>1.54</v>
      </c>
      <c r="H49" s="39">
        <v>1.54</v>
      </c>
      <c r="I49" s="16">
        <f aca="true" t="shared" si="4" ref="I49:I63">100*H49/D49</f>
        <v>13.47331583552056</v>
      </c>
      <c r="K49" s="19">
        <f t="shared" si="2"/>
        <v>11.578947368421053</v>
      </c>
      <c r="L49" s="5"/>
      <c r="O49" s="157" t="s">
        <v>11</v>
      </c>
      <c r="P49" s="169">
        <v>27</v>
      </c>
      <c r="Q49" s="170">
        <v>0.5</v>
      </c>
      <c r="R49" s="163"/>
      <c r="S49" s="168"/>
      <c r="T49" s="157">
        <v>1</v>
      </c>
      <c r="U49" s="163"/>
      <c r="V49" s="163"/>
      <c r="W49" s="163"/>
      <c r="X49" s="157"/>
      <c r="Y49" s="164">
        <f t="shared" si="3"/>
        <v>0</v>
      </c>
      <c r="Z49" s="165"/>
    </row>
    <row r="50" spans="1:26" ht="10.5" customHeight="1">
      <c r="A50" s="2" t="s">
        <v>11</v>
      </c>
      <c r="B50" s="62">
        <v>50</v>
      </c>
      <c r="C50" s="63">
        <v>1</v>
      </c>
      <c r="D50" s="16">
        <v>0.101</v>
      </c>
      <c r="E50" s="41"/>
      <c r="F50" s="2">
        <v>1</v>
      </c>
      <c r="G50" s="39">
        <v>0.013</v>
      </c>
      <c r="H50" s="39">
        <v>0.013</v>
      </c>
      <c r="I50" s="16">
        <f t="shared" si="4"/>
        <v>12.87128712871287</v>
      </c>
      <c r="K50" s="19">
        <f t="shared" si="2"/>
        <v>0.09774436090225563</v>
      </c>
      <c r="L50" s="5"/>
      <c r="O50" s="157" t="s">
        <v>11</v>
      </c>
      <c r="P50" s="169">
        <v>50</v>
      </c>
      <c r="Q50" s="170">
        <v>1</v>
      </c>
      <c r="R50" s="163"/>
      <c r="S50" s="168"/>
      <c r="T50" s="157">
        <v>1</v>
      </c>
      <c r="U50" s="163"/>
      <c r="V50" s="163"/>
      <c r="W50" s="163"/>
      <c r="X50" s="157"/>
      <c r="Y50" s="164">
        <f t="shared" si="3"/>
        <v>0</v>
      </c>
      <c r="Z50" s="165"/>
    </row>
    <row r="51" spans="1:26" ht="10.5" customHeight="1">
      <c r="A51" s="2" t="s">
        <v>12</v>
      </c>
      <c r="B51" s="62">
        <v>1</v>
      </c>
      <c r="C51" s="63">
        <v>0.05</v>
      </c>
      <c r="D51" s="16"/>
      <c r="E51" s="41"/>
      <c r="F51" s="2">
        <v>1</v>
      </c>
      <c r="G51" s="39"/>
      <c r="H51" s="39"/>
      <c r="I51" s="16"/>
      <c r="K51" s="19">
        <f t="shared" si="2"/>
        <v>0</v>
      </c>
      <c r="L51" s="5">
        <f>AVERAGE(K51:K53)</f>
        <v>37.56892230576441</v>
      </c>
      <c r="O51" s="157" t="s">
        <v>12</v>
      </c>
      <c r="P51" s="169">
        <v>1</v>
      </c>
      <c r="Q51" s="170">
        <v>0.05</v>
      </c>
      <c r="R51" s="171"/>
      <c r="S51" s="168"/>
      <c r="T51" s="157">
        <v>1</v>
      </c>
      <c r="U51" s="163"/>
      <c r="V51" s="157"/>
      <c r="W51" s="163"/>
      <c r="X51" s="157"/>
      <c r="Y51" s="164">
        <f t="shared" si="3"/>
        <v>0</v>
      </c>
      <c r="Z51" s="165">
        <f>AVERAGE(Y51:Y53)</f>
        <v>0</v>
      </c>
    </row>
    <row r="52" spans="1:26" ht="10.5" customHeight="1">
      <c r="A52" s="2" t="s">
        <v>12</v>
      </c>
      <c r="B52" s="62">
        <v>30</v>
      </c>
      <c r="C52" s="63">
        <v>0.6</v>
      </c>
      <c r="D52" s="16">
        <v>61.4</v>
      </c>
      <c r="E52" s="41"/>
      <c r="F52" s="2">
        <v>1</v>
      </c>
      <c r="G52" s="39">
        <v>7.59</v>
      </c>
      <c r="H52" s="39">
        <v>7.59</v>
      </c>
      <c r="I52" s="16">
        <f t="shared" si="4"/>
        <v>12.36156351791531</v>
      </c>
      <c r="K52" s="19">
        <f t="shared" si="2"/>
        <v>57.06766917293233</v>
      </c>
      <c r="L52" s="5"/>
      <c r="O52" s="157" t="s">
        <v>12</v>
      </c>
      <c r="P52" s="169">
        <v>30</v>
      </c>
      <c r="Q52" s="170">
        <v>0.6</v>
      </c>
      <c r="R52" s="163"/>
      <c r="S52" s="168"/>
      <c r="T52" s="157">
        <v>1</v>
      </c>
      <c r="U52" s="163"/>
      <c r="V52" s="157"/>
      <c r="W52" s="163"/>
      <c r="X52" s="157"/>
      <c r="Y52" s="164">
        <f t="shared" si="3"/>
        <v>0</v>
      </c>
      <c r="Z52" s="165"/>
    </row>
    <row r="53" spans="1:26" ht="10.5" customHeight="1">
      <c r="A53" s="2" t="s">
        <v>12</v>
      </c>
      <c r="B53" s="62">
        <v>35</v>
      </c>
      <c r="C53" s="63">
        <v>0.6</v>
      </c>
      <c r="D53" s="16">
        <v>45.37</v>
      </c>
      <c r="E53" s="41"/>
      <c r="F53" s="2">
        <v>1</v>
      </c>
      <c r="G53" s="39">
        <v>7.4</v>
      </c>
      <c r="H53" s="39">
        <v>7.4</v>
      </c>
      <c r="I53" s="16">
        <f t="shared" si="4"/>
        <v>16.310337227242673</v>
      </c>
      <c r="K53" s="19">
        <f t="shared" si="2"/>
        <v>55.6390977443609</v>
      </c>
      <c r="L53" s="5"/>
      <c r="O53" s="157" t="s">
        <v>12</v>
      </c>
      <c r="P53" s="169">
        <v>35</v>
      </c>
      <c r="Q53" s="170">
        <v>0.6</v>
      </c>
      <c r="R53" s="163"/>
      <c r="S53" s="168"/>
      <c r="T53" s="157">
        <v>1</v>
      </c>
      <c r="U53" s="165"/>
      <c r="V53" s="157"/>
      <c r="W53" s="163"/>
      <c r="X53" s="157"/>
      <c r="Y53" s="164">
        <f t="shared" si="3"/>
        <v>0</v>
      </c>
      <c r="Z53" s="165"/>
    </row>
    <row r="54" spans="1:26" ht="10.5" customHeight="1">
      <c r="A54" s="2" t="s">
        <v>13</v>
      </c>
      <c r="B54" s="62">
        <v>9</v>
      </c>
      <c r="C54" s="63">
        <v>1.2</v>
      </c>
      <c r="D54" s="4"/>
      <c r="E54" s="7"/>
      <c r="F54">
        <v>1</v>
      </c>
      <c r="G54" s="4"/>
      <c r="H54" s="4"/>
      <c r="I54" s="16"/>
      <c r="K54" s="19">
        <f t="shared" si="2"/>
        <v>0</v>
      </c>
      <c r="L54" s="5">
        <f>AVERAGE(K54:K56)</f>
        <v>0.6766917293233083</v>
      </c>
      <c r="O54" s="157" t="s">
        <v>13</v>
      </c>
      <c r="P54" s="169">
        <v>9</v>
      </c>
      <c r="Q54" s="170">
        <v>1.2</v>
      </c>
      <c r="R54" s="163"/>
      <c r="S54" s="168"/>
      <c r="T54" s="157">
        <v>1</v>
      </c>
      <c r="U54" s="163"/>
      <c r="V54" s="157"/>
      <c r="W54" s="163"/>
      <c r="X54" s="157"/>
      <c r="Y54" s="164">
        <f t="shared" si="3"/>
        <v>0</v>
      </c>
      <c r="Z54" s="165">
        <f>AVERAGE(Y54:Y56)</f>
        <v>0</v>
      </c>
    </row>
    <row r="55" spans="1:26" ht="10.5" customHeight="1">
      <c r="A55" s="2" t="s">
        <v>13</v>
      </c>
      <c r="B55" s="62">
        <v>29</v>
      </c>
      <c r="C55" s="63">
        <v>1.5</v>
      </c>
      <c r="D55" s="4"/>
      <c r="E55" s="7"/>
      <c r="F55">
        <v>1</v>
      </c>
      <c r="G55" s="4"/>
      <c r="H55" s="4"/>
      <c r="I55" s="16"/>
      <c r="K55" s="19">
        <f t="shared" si="2"/>
        <v>0</v>
      </c>
      <c r="L55" s="5"/>
      <c r="O55" s="157" t="s">
        <v>13</v>
      </c>
      <c r="P55" s="169">
        <v>29</v>
      </c>
      <c r="Q55" s="170">
        <v>1.5</v>
      </c>
      <c r="R55" s="163"/>
      <c r="S55" s="168"/>
      <c r="T55" s="157">
        <v>1</v>
      </c>
      <c r="U55" s="163"/>
      <c r="V55" s="157"/>
      <c r="W55" s="163"/>
      <c r="X55" s="157"/>
      <c r="Y55" s="164">
        <f t="shared" si="3"/>
        <v>0</v>
      </c>
      <c r="Z55" s="165"/>
    </row>
    <row r="56" spans="1:26" ht="10.5" customHeight="1">
      <c r="A56" s="2" t="s">
        <v>13</v>
      </c>
      <c r="B56" s="62">
        <v>46</v>
      </c>
      <c r="C56" s="63">
        <v>1.7</v>
      </c>
      <c r="D56" s="4">
        <v>4.04</v>
      </c>
      <c r="E56" s="7"/>
      <c r="F56">
        <v>1</v>
      </c>
      <c r="G56" s="4">
        <v>0.27</v>
      </c>
      <c r="H56" s="4">
        <v>0.27</v>
      </c>
      <c r="I56" s="16">
        <f t="shared" si="4"/>
        <v>6.683168316831683</v>
      </c>
      <c r="K56" s="19">
        <f t="shared" si="2"/>
        <v>2.030075187969925</v>
      </c>
      <c r="L56" s="5"/>
      <c r="O56" s="157" t="s">
        <v>13</v>
      </c>
      <c r="P56" s="169">
        <v>46</v>
      </c>
      <c r="Q56" s="170">
        <v>1.7</v>
      </c>
      <c r="R56" s="163"/>
      <c r="S56" s="168"/>
      <c r="T56" s="157">
        <v>1</v>
      </c>
      <c r="U56" s="163"/>
      <c r="V56" s="157"/>
      <c r="W56" s="163"/>
      <c r="X56" s="157"/>
      <c r="Y56" s="164">
        <f t="shared" si="3"/>
        <v>0</v>
      </c>
      <c r="Z56" s="165"/>
    </row>
    <row r="57" spans="1:26" ht="10.5" customHeight="1">
      <c r="A57" s="2" t="s">
        <v>14</v>
      </c>
      <c r="B57" s="62">
        <v>4</v>
      </c>
      <c r="C57" s="63">
        <v>0.35</v>
      </c>
      <c r="D57" s="15"/>
      <c r="E57" s="7"/>
      <c r="F57">
        <v>1</v>
      </c>
      <c r="G57" s="4"/>
      <c r="H57" s="4"/>
      <c r="I57" s="16"/>
      <c r="K57" s="19">
        <f t="shared" si="2"/>
        <v>0</v>
      </c>
      <c r="L57" s="5">
        <f>AVERAGE(K57:K59)</f>
        <v>2.8395989974937343</v>
      </c>
      <c r="O57" s="157" t="s">
        <v>14</v>
      </c>
      <c r="P57" s="169">
        <v>4</v>
      </c>
      <c r="Q57" s="170">
        <v>0.35</v>
      </c>
      <c r="R57" s="163"/>
      <c r="S57" s="168"/>
      <c r="T57" s="157">
        <v>1</v>
      </c>
      <c r="U57" s="163"/>
      <c r="V57" s="163"/>
      <c r="W57" s="163"/>
      <c r="X57" s="157"/>
      <c r="Y57" s="164">
        <f t="shared" si="3"/>
        <v>0</v>
      </c>
      <c r="Z57" s="165">
        <f>AVERAGE(Y57:Y59)</f>
        <v>0</v>
      </c>
    </row>
    <row r="58" spans="1:26" ht="10.5" customHeight="1">
      <c r="A58" s="2" t="s">
        <v>14</v>
      </c>
      <c r="B58" s="62">
        <v>22</v>
      </c>
      <c r="C58" s="63">
        <v>0.9</v>
      </c>
      <c r="D58" s="4">
        <v>10.78</v>
      </c>
      <c r="E58" s="7"/>
      <c r="F58">
        <v>1</v>
      </c>
      <c r="G58" s="4">
        <v>1.11</v>
      </c>
      <c r="H58" s="4">
        <v>1.11</v>
      </c>
      <c r="I58" s="16">
        <f t="shared" si="4"/>
        <v>10.296846011131727</v>
      </c>
      <c r="K58" s="19">
        <f t="shared" si="2"/>
        <v>8.345864661654135</v>
      </c>
      <c r="L58" s="5"/>
      <c r="O58" s="157" t="s">
        <v>14</v>
      </c>
      <c r="P58" s="169">
        <v>22</v>
      </c>
      <c r="Q58" s="170">
        <v>0.9</v>
      </c>
      <c r="R58" s="167"/>
      <c r="S58" s="168"/>
      <c r="T58" s="157">
        <v>1</v>
      </c>
      <c r="U58" s="163"/>
      <c r="V58" s="157"/>
      <c r="W58" s="163"/>
      <c r="X58" s="157"/>
      <c r="Y58" s="164">
        <f t="shared" si="3"/>
        <v>0</v>
      </c>
      <c r="Z58" s="165"/>
    </row>
    <row r="59" spans="1:26" ht="10.5" customHeight="1">
      <c r="A59" s="2" t="s">
        <v>14</v>
      </c>
      <c r="B59" s="62">
        <v>43</v>
      </c>
      <c r="C59" s="63">
        <v>1.2</v>
      </c>
      <c r="D59" s="4">
        <v>0.326</v>
      </c>
      <c r="E59" s="7"/>
      <c r="F59">
        <v>1</v>
      </c>
      <c r="G59" s="4">
        <v>0.023</v>
      </c>
      <c r="H59" s="4">
        <v>0.023</v>
      </c>
      <c r="I59" s="16">
        <f t="shared" si="4"/>
        <v>7.05521472392638</v>
      </c>
      <c r="K59" s="19">
        <f t="shared" si="2"/>
        <v>0.17293233082706766</v>
      </c>
      <c r="L59" s="5"/>
      <c r="O59" s="157" t="s">
        <v>14</v>
      </c>
      <c r="P59" s="169">
        <v>43</v>
      </c>
      <c r="Q59" s="170">
        <v>1.2</v>
      </c>
      <c r="R59" s="163"/>
      <c r="S59" s="168"/>
      <c r="T59" s="157">
        <v>1</v>
      </c>
      <c r="U59" s="163"/>
      <c r="V59" s="157"/>
      <c r="W59" s="163"/>
      <c r="X59" s="157"/>
      <c r="Y59" s="164">
        <f t="shared" si="3"/>
        <v>0</v>
      </c>
      <c r="Z59" s="165"/>
    </row>
    <row r="60" spans="1:26" ht="10.5" customHeight="1">
      <c r="A60" s="52" t="s">
        <v>4</v>
      </c>
      <c r="B60" s="62">
        <v>12</v>
      </c>
      <c r="C60" s="63">
        <v>0.7</v>
      </c>
      <c r="D60" s="55">
        <v>2.57</v>
      </c>
      <c r="E60" s="52"/>
      <c r="F60" s="52">
        <v>1</v>
      </c>
      <c r="G60" s="55">
        <v>0.22</v>
      </c>
      <c r="H60" s="55">
        <v>0.22</v>
      </c>
      <c r="I60" s="16">
        <f t="shared" si="4"/>
        <v>8.560311284046692</v>
      </c>
      <c r="J60" s="52"/>
      <c r="K60" s="19">
        <f t="shared" si="2"/>
        <v>1.6541353383458646</v>
      </c>
      <c r="L60" s="5">
        <f>AVERAGE(K60:K62)</f>
        <v>8.082706766917292</v>
      </c>
      <c r="O60" s="157" t="s">
        <v>4</v>
      </c>
      <c r="P60" s="169">
        <v>12</v>
      </c>
      <c r="Q60" s="170">
        <v>0.7</v>
      </c>
      <c r="R60" s="163"/>
      <c r="S60" s="157"/>
      <c r="T60" s="157">
        <v>1</v>
      </c>
      <c r="U60" s="163"/>
      <c r="V60" s="163"/>
      <c r="W60" s="163"/>
      <c r="X60" s="157"/>
      <c r="Y60" s="164">
        <f t="shared" si="3"/>
        <v>0</v>
      </c>
      <c r="Z60" s="165">
        <f>AVERAGE(Y60:Y62)</f>
        <v>0</v>
      </c>
    </row>
    <row r="61" spans="1:26" ht="10.5" customHeight="1">
      <c r="A61" s="52" t="s">
        <v>4</v>
      </c>
      <c r="B61" s="62">
        <v>33</v>
      </c>
      <c r="C61" s="63">
        <v>1.3</v>
      </c>
      <c r="D61" s="4">
        <v>41.11</v>
      </c>
      <c r="E61" s="52"/>
      <c r="F61" s="52">
        <v>1</v>
      </c>
      <c r="G61" s="4">
        <v>2.65</v>
      </c>
      <c r="H61" s="4">
        <v>2.65</v>
      </c>
      <c r="I61" s="16">
        <f t="shared" si="4"/>
        <v>6.446120165409876</v>
      </c>
      <c r="J61" s="52"/>
      <c r="K61" s="19">
        <f t="shared" si="2"/>
        <v>19.924812030075188</v>
      </c>
      <c r="L61" s="5"/>
      <c r="O61" s="157" t="s">
        <v>4</v>
      </c>
      <c r="P61" s="169">
        <v>33</v>
      </c>
      <c r="Q61" s="170">
        <v>1.3</v>
      </c>
      <c r="R61" s="163"/>
      <c r="S61" s="157"/>
      <c r="T61" s="157">
        <v>1</v>
      </c>
      <c r="U61" s="163"/>
      <c r="V61" s="157"/>
      <c r="W61" s="163"/>
      <c r="X61" s="157"/>
      <c r="Y61" s="164">
        <f t="shared" si="3"/>
        <v>0</v>
      </c>
      <c r="Z61" s="165"/>
    </row>
    <row r="62" spans="1:26" ht="10.5" customHeight="1">
      <c r="A62" s="52" t="s">
        <v>4</v>
      </c>
      <c r="B62" s="62">
        <v>39</v>
      </c>
      <c r="C62" s="63">
        <v>1.4</v>
      </c>
      <c r="D62" s="55">
        <v>6.867</v>
      </c>
      <c r="E62" s="52"/>
      <c r="F62" s="52">
        <v>1</v>
      </c>
      <c r="G62" s="56">
        <v>0.355</v>
      </c>
      <c r="H62" s="56">
        <v>0.355</v>
      </c>
      <c r="I62" s="16">
        <f t="shared" si="4"/>
        <v>5.169651958642785</v>
      </c>
      <c r="J62" s="52"/>
      <c r="K62" s="19">
        <f t="shared" si="2"/>
        <v>2.669172932330827</v>
      </c>
      <c r="L62" s="5"/>
      <c r="O62" s="157" t="s">
        <v>4</v>
      </c>
      <c r="P62" s="169">
        <v>39</v>
      </c>
      <c r="Q62" s="170">
        <v>1.4</v>
      </c>
      <c r="R62" s="163"/>
      <c r="S62" s="157"/>
      <c r="T62" s="157">
        <v>1</v>
      </c>
      <c r="U62" s="163"/>
      <c r="V62" s="157"/>
      <c r="W62" s="163"/>
      <c r="X62" s="157"/>
      <c r="Y62" s="164">
        <f t="shared" si="3"/>
        <v>0</v>
      </c>
      <c r="Z62" s="165"/>
    </row>
    <row r="63" spans="1:26" ht="10.5" customHeight="1">
      <c r="A63" s="52" t="s">
        <v>5</v>
      </c>
      <c r="B63" s="62">
        <v>11</v>
      </c>
      <c r="C63" s="63">
        <v>0.6</v>
      </c>
      <c r="D63" s="56">
        <v>27.57</v>
      </c>
      <c r="E63" s="52"/>
      <c r="F63" s="52">
        <v>1</v>
      </c>
      <c r="G63" s="56">
        <v>3.101</v>
      </c>
      <c r="H63" s="56">
        <v>3.101</v>
      </c>
      <c r="I63" s="16">
        <f t="shared" si="4"/>
        <v>11.247733043162858</v>
      </c>
      <c r="J63" s="52"/>
      <c r="K63" s="19">
        <f t="shared" si="2"/>
        <v>23.31578947368421</v>
      </c>
      <c r="L63" s="5">
        <f>AVERAGE(K63:K65)</f>
        <v>7.771929824561403</v>
      </c>
      <c r="O63" s="157" t="s">
        <v>5</v>
      </c>
      <c r="P63" s="169">
        <v>11</v>
      </c>
      <c r="Q63" s="170">
        <v>0.6</v>
      </c>
      <c r="R63" s="163"/>
      <c r="S63" s="157"/>
      <c r="T63" s="157">
        <v>1</v>
      </c>
      <c r="U63" s="163"/>
      <c r="V63" s="157"/>
      <c r="W63" s="163"/>
      <c r="X63" s="157"/>
      <c r="Y63" s="164">
        <f t="shared" si="3"/>
        <v>0</v>
      </c>
      <c r="Z63" s="165">
        <f>AVERAGE(Y63:Y65)</f>
        <v>0</v>
      </c>
    </row>
    <row r="64" spans="1:26" ht="10.5" customHeight="1">
      <c r="A64" s="2" t="s">
        <v>5</v>
      </c>
      <c r="B64" s="62">
        <v>30</v>
      </c>
      <c r="C64" s="63">
        <v>1.6</v>
      </c>
      <c r="D64" s="4"/>
      <c r="F64">
        <v>1</v>
      </c>
      <c r="G64" s="5"/>
      <c r="H64" s="5"/>
      <c r="I64" s="4"/>
      <c r="K64" s="19">
        <f t="shared" si="2"/>
        <v>0</v>
      </c>
      <c r="L64" s="5"/>
      <c r="O64" s="157" t="s">
        <v>5</v>
      </c>
      <c r="P64" s="169">
        <v>30</v>
      </c>
      <c r="Q64" s="170">
        <v>1.6</v>
      </c>
      <c r="R64" s="163"/>
      <c r="S64" s="157"/>
      <c r="T64" s="157">
        <v>1</v>
      </c>
      <c r="U64" s="163"/>
      <c r="V64" s="157"/>
      <c r="W64" s="163"/>
      <c r="X64" s="157"/>
      <c r="Y64" s="164">
        <f t="shared" si="3"/>
        <v>0</v>
      </c>
      <c r="Z64" s="165"/>
    </row>
    <row r="65" spans="1:26" ht="10.5" customHeight="1">
      <c r="A65" s="2" t="s">
        <v>5</v>
      </c>
      <c r="B65" s="62">
        <v>36</v>
      </c>
      <c r="C65" s="63">
        <v>1.9</v>
      </c>
      <c r="D65" s="4"/>
      <c r="F65">
        <v>1</v>
      </c>
      <c r="G65" s="5"/>
      <c r="H65" s="5"/>
      <c r="I65" s="16"/>
      <c r="K65" s="19">
        <f t="shared" si="2"/>
        <v>0</v>
      </c>
      <c r="L65" s="5"/>
      <c r="O65" s="157" t="s">
        <v>5</v>
      </c>
      <c r="P65" s="169">
        <v>36</v>
      </c>
      <c r="Q65" s="170">
        <v>1.9</v>
      </c>
      <c r="R65" s="163"/>
      <c r="S65" s="157"/>
      <c r="T65" s="157">
        <v>1</v>
      </c>
      <c r="U65" s="163"/>
      <c r="V65" s="157"/>
      <c r="W65" s="163"/>
      <c r="X65" s="157"/>
      <c r="Y65" s="164">
        <f t="shared" si="3"/>
        <v>0</v>
      </c>
      <c r="Z65" s="165"/>
    </row>
    <row r="66" spans="1:26" ht="10.5" customHeight="1">
      <c r="A66" s="2" t="s">
        <v>6</v>
      </c>
      <c r="B66" s="62">
        <v>5</v>
      </c>
      <c r="C66" s="63">
        <v>0.3</v>
      </c>
      <c r="D66" s="15"/>
      <c r="F66">
        <v>1</v>
      </c>
      <c r="G66" s="5"/>
      <c r="H66" s="5"/>
      <c r="I66" s="16"/>
      <c r="K66" s="19">
        <f t="shared" si="2"/>
        <v>0</v>
      </c>
      <c r="L66" s="5">
        <f>AVERAGE(K66:K68)</f>
        <v>3.2380952380952377</v>
      </c>
      <c r="O66" s="157" t="s">
        <v>6</v>
      </c>
      <c r="P66" s="169">
        <v>5</v>
      </c>
      <c r="Q66" s="170">
        <v>0.3</v>
      </c>
      <c r="R66" s="171"/>
      <c r="S66" s="157"/>
      <c r="T66" s="157">
        <v>1</v>
      </c>
      <c r="U66" s="163"/>
      <c r="V66" s="157"/>
      <c r="W66" s="163"/>
      <c r="X66" s="157"/>
      <c r="Y66" s="164">
        <f t="shared" si="3"/>
        <v>0</v>
      </c>
      <c r="Z66" s="165">
        <f>AVERAGE(Y66:Y68)</f>
        <v>0</v>
      </c>
    </row>
    <row r="67" spans="1:26" ht="10.5" customHeight="1">
      <c r="A67" s="2" t="s">
        <v>6</v>
      </c>
      <c r="B67" s="62">
        <v>19</v>
      </c>
      <c r="C67" s="63">
        <v>0.7</v>
      </c>
      <c r="D67" s="50">
        <v>11.168</v>
      </c>
      <c r="F67">
        <v>1</v>
      </c>
      <c r="G67" s="5">
        <v>1.292</v>
      </c>
      <c r="H67" s="5">
        <v>1.292</v>
      </c>
      <c r="I67" s="16">
        <f>100*H67/D67</f>
        <v>11.568767908309457</v>
      </c>
      <c r="K67" s="19">
        <f t="shared" si="2"/>
        <v>9.714285714285714</v>
      </c>
      <c r="L67" s="5"/>
      <c r="O67" s="157" t="s">
        <v>6</v>
      </c>
      <c r="P67" s="169">
        <v>19</v>
      </c>
      <c r="Q67" s="170">
        <v>0.7</v>
      </c>
      <c r="R67" s="171"/>
      <c r="S67" s="157"/>
      <c r="T67" s="157">
        <v>1</v>
      </c>
      <c r="U67" s="163"/>
      <c r="V67" s="157"/>
      <c r="W67" s="163"/>
      <c r="X67" s="157"/>
      <c r="Y67" s="164">
        <f t="shared" si="3"/>
        <v>0</v>
      </c>
      <c r="Z67" s="165"/>
    </row>
    <row r="68" spans="1:26" ht="10.5" customHeight="1">
      <c r="A68" s="2" t="s">
        <v>6</v>
      </c>
      <c r="B68" s="62">
        <v>46</v>
      </c>
      <c r="C68" s="63">
        <v>0.8</v>
      </c>
      <c r="D68" s="50"/>
      <c r="F68">
        <v>1</v>
      </c>
      <c r="G68" s="5"/>
      <c r="H68" s="5"/>
      <c r="I68" s="16"/>
      <c r="K68" s="19">
        <f t="shared" si="2"/>
        <v>0</v>
      </c>
      <c r="L68" s="5"/>
      <c r="O68" s="157" t="s">
        <v>6</v>
      </c>
      <c r="P68" s="169">
        <v>46</v>
      </c>
      <c r="Q68" s="170">
        <v>0.8</v>
      </c>
      <c r="R68" s="171"/>
      <c r="S68" s="157"/>
      <c r="T68" s="157">
        <v>1</v>
      </c>
      <c r="U68" s="163"/>
      <c r="V68" s="157"/>
      <c r="W68" s="163"/>
      <c r="X68" s="157"/>
      <c r="Y68" s="164">
        <f t="shared" si="3"/>
        <v>0</v>
      </c>
      <c r="Z68" s="165"/>
    </row>
    <row r="69" spans="1:26" ht="10.5" customHeight="1">
      <c r="A69" s="2" t="s">
        <v>7</v>
      </c>
      <c r="B69" s="62">
        <v>6</v>
      </c>
      <c r="C69" s="63">
        <v>0.4</v>
      </c>
      <c r="D69" s="5">
        <v>42.39</v>
      </c>
      <c r="F69">
        <v>1</v>
      </c>
      <c r="G69" s="4">
        <v>6.42</v>
      </c>
      <c r="H69" s="4">
        <v>6.42</v>
      </c>
      <c r="I69" s="16">
        <f>100*H69/D69</f>
        <v>15.145081387119603</v>
      </c>
      <c r="K69" s="19">
        <f t="shared" si="2"/>
        <v>48.27067669172932</v>
      </c>
      <c r="L69" s="5">
        <f>AVERAGE(K69:K71)</f>
        <v>22.45614035087719</v>
      </c>
      <c r="O69" s="157" t="s">
        <v>7</v>
      </c>
      <c r="P69" s="169">
        <v>6</v>
      </c>
      <c r="Q69" s="170">
        <v>0.4</v>
      </c>
      <c r="R69" s="163"/>
      <c r="S69" s="157"/>
      <c r="T69" s="157">
        <v>1</v>
      </c>
      <c r="U69" s="163"/>
      <c r="V69" s="163"/>
      <c r="W69" s="163"/>
      <c r="X69" s="157"/>
      <c r="Y69" s="164">
        <f t="shared" si="3"/>
        <v>0</v>
      </c>
      <c r="Z69" s="165">
        <f>AVERAGE(Y69:Y71)</f>
        <v>0</v>
      </c>
    </row>
    <row r="70" spans="1:26" ht="10.5" customHeight="1">
      <c r="A70" s="2" t="s">
        <v>7</v>
      </c>
      <c r="B70" s="62">
        <v>22</v>
      </c>
      <c r="C70" s="63">
        <v>1</v>
      </c>
      <c r="D70" s="5">
        <v>26.93</v>
      </c>
      <c r="F70">
        <v>1</v>
      </c>
      <c r="G70" s="5">
        <v>2.54</v>
      </c>
      <c r="H70" s="5">
        <v>2.54</v>
      </c>
      <c r="I70" s="16">
        <f>100*H70/D70</f>
        <v>9.431860378759747</v>
      </c>
      <c r="K70" s="19">
        <f t="shared" si="2"/>
        <v>19.097744360902254</v>
      </c>
      <c r="L70" s="5"/>
      <c r="O70" s="157" t="s">
        <v>7</v>
      </c>
      <c r="P70" s="169">
        <v>22</v>
      </c>
      <c r="Q70" s="170">
        <v>1</v>
      </c>
      <c r="R70" s="163"/>
      <c r="S70" s="157"/>
      <c r="T70" s="157">
        <v>1</v>
      </c>
      <c r="U70" s="163"/>
      <c r="V70" s="157"/>
      <c r="W70" s="163"/>
      <c r="X70" s="157"/>
      <c r="Y70" s="164">
        <f t="shared" si="3"/>
        <v>0</v>
      </c>
      <c r="Z70" s="165"/>
    </row>
    <row r="71" spans="1:26" ht="10.5" customHeight="1">
      <c r="A71" s="2" t="s">
        <v>7</v>
      </c>
      <c r="B71" s="62">
        <v>45</v>
      </c>
      <c r="C71" s="63">
        <v>1.7</v>
      </c>
      <c r="D71" s="4"/>
      <c r="F71">
        <v>1</v>
      </c>
      <c r="G71" s="4"/>
      <c r="H71" s="4"/>
      <c r="I71" s="4"/>
      <c r="K71" s="19">
        <f t="shared" si="2"/>
        <v>0</v>
      </c>
      <c r="L71" s="5"/>
      <c r="O71" s="157" t="s">
        <v>7</v>
      </c>
      <c r="P71" s="169">
        <v>45</v>
      </c>
      <c r="Q71" s="170">
        <v>1.7</v>
      </c>
      <c r="R71" s="163"/>
      <c r="S71" s="157"/>
      <c r="T71" s="157">
        <v>1</v>
      </c>
      <c r="U71" s="163"/>
      <c r="V71" s="157"/>
      <c r="W71" s="163"/>
      <c r="X71" s="157"/>
      <c r="Y71" s="164">
        <f t="shared" si="3"/>
        <v>0</v>
      </c>
      <c r="Z71" s="165"/>
    </row>
    <row r="72" spans="1:26" ht="10.5" customHeight="1">
      <c r="A72" s="2"/>
      <c r="D72" s="15"/>
      <c r="F72" s="5"/>
      <c r="G72" s="3"/>
      <c r="I72" s="17"/>
      <c r="K72" s="5"/>
      <c r="O72" s="29"/>
      <c r="P72" s="29"/>
      <c r="Q72" s="31"/>
      <c r="R72" s="33"/>
      <c r="S72" s="29"/>
      <c r="T72" s="30"/>
      <c r="U72" s="34"/>
      <c r="V72" s="29"/>
      <c r="W72" s="35"/>
      <c r="X72" s="29"/>
      <c r="Y72" s="30"/>
      <c r="Z72" s="29"/>
    </row>
    <row r="73" ht="10.5" customHeight="1"/>
    <row r="74" ht="10.5" customHeight="1"/>
    <row r="75" spans="1:9" ht="10.5" customHeight="1">
      <c r="A75" s="1"/>
      <c r="D75" s="16"/>
      <c r="F75" s="62"/>
      <c r="G75" s="12"/>
      <c r="I75" s="4"/>
    </row>
    <row r="76" spans="1:18" ht="10.5" customHeight="1">
      <c r="A76" s="11" t="s">
        <v>123</v>
      </c>
      <c r="D76" s="10"/>
      <c r="F76" s="6"/>
      <c r="G76" s="3"/>
      <c r="I76" s="4"/>
      <c r="K76" s="5"/>
      <c r="O76" s="1"/>
      <c r="P76" s="8"/>
      <c r="Q76" s="37"/>
      <c r="R76" s="2"/>
    </row>
    <row r="77" spans="1:17" ht="10.5" customHeight="1">
      <c r="A77" s="1" t="s">
        <v>0</v>
      </c>
      <c r="B77" s="6" t="s">
        <v>8</v>
      </c>
      <c r="C77" s="38" t="s">
        <v>15</v>
      </c>
      <c r="D77" s="6" t="s">
        <v>9</v>
      </c>
      <c r="E77" s="9" t="s">
        <v>10</v>
      </c>
      <c r="F77" s="9" t="s">
        <v>64</v>
      </c>
      <c r="G77" s="6" t="s">
        <v>1</v>
      </c>
      <c r="H77" s="6" t="s">
        <v>20</v>
      </c>
      <c r="I77" s="13" t="s">
        <v>21</v>
      </c>
      <c r="J77" s="6" t="s">
        <v>22</v>
      </c>
      <c r="K77" s="14" t="s">
        <v>23</v>
      </c>
      <c r="L77" s="6" t="s">
        <v>24</v>
      </c>
      <c r="O77" s="1" t="s">
        <v>153</v>
      </c>
      <c r="P77" s="93"/>
      <c r="Q77" s="4"/>
    </row>
    <row r="78" spans="1:26" ht="10.5" customHeight="1">
      <c r="A78" s="29" t="s">
        <v>2</v>
      </c>
      <c r="B78" s="2">
        <v>1</v>
      </c>
      <c r="C78" s="16">
        <v>0.05</v>
      </c>
      <c r="D78" s="31"/>
      <c r="E78" s="31"/>
      <c r="F78" s="29">
        <v>1</v>
      </c>
      <c r="G78" s="31"/>
      <c r="H78" s="29"/>
      <c r="I78" s="4"/>
      <c r="J78" s="29"/>
      <c r="K78" s="36">
        <f>H78/0.133</f>
        <v>0</v>
      </c>
      <c r="L78" s="5">
        <f>AVERAGE(K78:K80)</f>
        <v>0</v>
      </c>
      <c r="O78" s="1" t="s">
        <v>0</v>
      </c>
      <c r="P78" s="6" t="s">
        <v>8</v>
      </c>
      <c r="Q78" s="38" t="s">
        <v>15</v>
      </c>
      <c r="R78" s="6" t="s">
        <v>9</v>
      </c>
      <c r="S78" s="9" t="s">
        <v>10</v>
      </c>
      <c r="T78" s="9" t="s">
        <v>64</v>
      </c>
      <c r="U78" s="6" t="s">
        <v>1</v>
      </c>
      <c r="V78" s="6" t="s">
        <v>20</v>
      </c>
      <c r="W78" s="13" t="s">
        <v>21</v>
      </c>
      <c r="X78" s="6" t="s">
        <v>22</v>
      </c>
      <c r="Y78" s="14" t="s">
        <v>23</v>
      </c>
      <c r="Z78" s="6" t="s">
        <v>24</v>
      </c>
    </row>
    <row r="79" spans="1:26" ht="10.5" customHeight="1">
      <c r="A79" s="29" t="s">
        <v>2</v>
      </c>
      <c r="B79" s="2">
        <v>26</v>
      </c>
      <c r="C79" s="16">
        <v>0.6</v>
      </c>
      <c r="D79" s="31"/>
      <c r="E79" s="31"/>
      <c r="F79" s="29">
        <v>1</v>
      </c>
      <c r="G79" s="31"/>
      <c r="H79" s="29"/>
      <c r="I79" s="4"/>
      <c r="J79" s="29"/>
      <c r="K79" s="36">
        <f aca="true" t="shared" si="5" ref="K79:K107">H79/0.133</f>
        <v>0</v>
      </c>
      <c r="L79" s="5"/>
      <c r="O79" s="2" t="s">
        <v>2</v>
      </c>
      <c r="P79" s="2">
        <v>1</v>
      </c>
      <c r="Q79" s="16">
        <v>0.05</v>
      </c>
      <c r="R79" s="4"/>
      <c r="S79" s="4"/>
      <c r="T79">
        <v>1</v>
      </c>
      <c r="U79" s="4"/>
      <c r="V79" s="4"/>
      <c r="W79" s="4"/>
      <c r="Y79" s="19">
        <f>V79/0.133</f>
        <v>0</v>
      </c>
      <c r="Z79" s="5">
        <f>AVERAGE(Y79:Y81)</f>
        <v>0</v>
      </c>
    </row>
    <row r="80" spans="1:26" ht="10.5" customHeight="1">
      <c r="A80" s="2" t="s">
        <v>2</v>
      </c>
      <c r="B80" s="2">
        <v>38</v>
      </c>
      <c r="C80" s="16">
        <v>1.1</v>
      </c>
      <c r="D80" s="4"/>
      <c r="F80">
        <v>1</v>
      </c>
      <c r="G80" s="4"/>
      <c r="I80" s="4"/>
      <c r="K80" s="19">
        <f t="shared" si="5"/>
        <v>0</v>
      </c>
      <c r="L80" s="5"/>
      <c r="O80" s="2" t="s">
        <v>2</v>
      </c>
      <c r="P80" s="2">
        <v>26</v>
      </c>
      <c r="Q80" s="16">
        <v>0.6</v>
      </c>
      <c r="R80" s="4"/>
      <c r="S80" s="4"/>
      <c r="T80">
        <v>1</v>
      </c>
      <c r="U80" s="4"/>
      <c r="V80" s="4"/>
      <c r="W80" s="4"/>
      <c r="Y80" s="19">
        <f aca="true" t="shared" si="6" ref="Y80:Y108">V80/0.133</f>
        <v>0</v>
      </c>
      <c r="Z80" s="5"/>
    </row>
    <row r="81" spans="1:26" ht="10.5" customHeight="1">
      <c r="A81" s="2" t="s">
        <v>3</v>
      </c>
      <c r="B81" s="2">
        <v>12</v>
      </c>
      <c r="C81" s="16">
        <v>0.25</v>
      </c>
      <c r="D81" s="4"/>
      <c r="E81" s="4"/>
      <c r="F81">
        <v>1</v>
      </c>
      <c r="G81" s="5"/>
      <c r="H81" s="5"/>
      <c r="I81" s="16"/>
      <c r="K81" s="19">
        <f t="shared" si="5"/>
        <v>0</v>
      </c>
      <c r="L81" s="5">
        <f>AVERAGE(K81:K83)</f>
        <v>0</v>
      </c>
      <c r="O81" s="2" t="s">
        <v>2</v>
      </c>
      <c r="P81" s="2">
        <v>38</v>
      </c>
      <c r="Q81" s="16">
        <v>1.1</v>
      </c>
      <c r="R81" s="4"/>
      <c r="T81">
        <v>1</v>
      </c>
      <c r="U81" s="4"/>
      <c r="W81" s="4"/>
      <c r="Y81" s="19">
        <f t="shared" si="6"/>
        <v>0</v>
      </c>
      <c r="Z81" s="5"/>
    </row>
    <row r="82" spans="1:26" ht="10.5" customHeight="1">
      <c r="A82" s="2" t="s">
        <v>3</v>
      </c>
      <c r="B82" s="2">
        <v>17</v>
      </c>
      <c r="C82" s="16">
        <v>0.6</v>
      </c>
      <c r="D82" s="4"/>
      <c r="E82" s="4"/>
      <c r="F82">
        <v>1</v>
      </c>
      <c r="G82" s="16"/>
      <c r="I82" s="16"/>
      <c r="K82" s="19">
        <f t="shared" si="5"/>
        <v>0</v>
      </c>
      <c r="L82" s="5"/>
      <c r="O82" s="2" t="s">
        <v>3</v>
      </c>
      <c r="P82" s="2">
        <v>12</v>
      </c>
      <c r="Q82" s="16">
        <v>0.25</v>
      </c>
      <c r="R82" s="4"/>
      <c r="S82" s="4"/>
      <c r="T82">
        <v>1</v>
      </c>
      <c r="U82" s="4"/>
      <c r="V82" s="4"/>
      <c r="W82" s="4"/>
      <c r="Y82" s="19">
        <f t="shared" si="6"/>
        <v>0</v>
      </c>
      <c r="Z82" s="5">
        <f>AVERAGE(Y82:Y84)</f>
        <v>0</v>
      </c>
    </row>
    <row r="83" spans="1:26" ht="10.5" customHeight="1">
      <c r="A83" s="2" t="s">
        <v>3</v>
      </c>
      <c r="B83" s="60">
        <v>49</v>
      </c>
      <c r="C83" s="61">
        <v>1.7</v>
      </c>
      <c r="D83" s="4"/>
      <c r="E83" s="7"/>
      <c r="F83">
        <v>1</v>
      </c>
      <c r="G83" s="4"/>
      <c r="I83" s="16"/>
      <c r="K83" s="19">
        <f t="shared" si="5"/>
        <v>0</v>
      </c>
      <c r="L83" s="5"/>
      <c r="O83" s="2" t="s">
        <v>3</v>
      </c>
      <c r="P83" s="2">
        <v>17</v>
      </c>
      <c r="Q83" s="16">
        <v>0.6</v>
      </c>
      <c r="R83" s="4"/>
      <c r="S83" s="4"/>
      <c r="T83">
        <v>1</v>
      </c>
      <c r="U83" s="16"/>
      <c r="V83" s="16"/>
      <c r="W83" s="4"/>
      <c r="Y83" s="19">
        <f t="shared" si="6"/>
        <v>0</v>
      </c>
      <c r="Z83" s="5"/>
    </row>
    <row r="84" spans="1:26" ht="10.5" customHeight="1">
      <c r="A84" s="2" t="s">
        <v>11</v>
      </c>
      <c r="B84" s="62">
        <v>2</v>
      </c>
      <c r="C84" s="63">
        <v>0.15</v>
      </c>
      <c r="D84" s="4"/>
      <c r="E84" s="7"/>
      <c r="F84">
        <v>1</v>
      </c>
      <c r="G84" s="4"/>
      <c r="H84" s="4"/>
      <c r="I84" s="16"/>
      <c r="K84" s="19">
        <f t="shared" si="5"/>
        <v>0</v>
      </c>
      <c r="L84" s="5">
        <f>AVERAGE(K84:K86)</f>
        <v>0.40100250626566414</v>
      </c>
      <c r="O84" s="2" t="s">
        <v>3</v>
      </c>
      <c r="P84" s="60">
        <v>49</v>
      </c>
      <c r="Q84" s="61">
        <v>1.7</v>
      </c>
      <c r="R84" s="4"/>
      <c r="S84" s="7"/>
      <c r="T84">
        <v>1</v>
      </c>
      <c r="U84" s="4"/>
      <c r="W84" s="4"/>
      <c r="Y84" s="19">
        <f t="shared" si="6"/>
        <v>0</v>
      </c>
      <c r="Z84" s="5"/>
    </row>
    <row r="85" spans="1:26" s="28" customFormat="1" ht="10.5" customHeight="1">
      <c r="A85" s="2" t="s">
        <v>11</v>
      </c>
      <c r="B85" s="62">
        <v>27</v>
      </c>
      <c r="C85" s="63">
        <v>0.5</v>
      </c>
      <c r="D85" s="4">
        <v>2.05</v>
      </c>
      <c r="E85" s="7"/>
      <c r="F85">
        <v>1</v>
      </c>
      <c r="G85" s="4">
        <v>0.16</v>
      </c>
      <c r="H85" s="4">
        <v>0.16</v>
      </c>
      <c r="I85" s="16">
        <f>100*H85/D85</f>
        <v>7.8048780487804885</v>
      </c>
      <c r="J85"/>
      <c r="K85" s="19">
        <f t="shared" si="5"/>
        <v>1.2030075187969924</v>
      </c>
      <c r="L85" s="5"/>
      <c r="O85" s="2" t="s">
        <v>11</v>
      </c>
      <c r="P85" s="62">
        <v>2</v>
      </c>
      <c r="Q85" s="63">
        <v>0.15</v>
      </c>
      <c r="R85" s="4"/>
      <c r="S85" s="7"/>
      <c r="T85">
        <v>1</v>
      </c>
      <c r="U85" s="4"/>
      <c r="V85" s="4"/>
      <c r="W85" s="16"/>
      <c r="X85"/>
      <c r="Y85" s="19">
        <f t="shared" si="6"/>
        <v>0</v>
      </c>
      <c r="Z85" s="5">
        <f>AVERAGE(Y85:Y87)</f>
        <v>0</v>
      </c>
    </row>
    <row r="86" spans="1:26" s="28" customFormat="1" ht="10.5" customHeight="1">
      <c r="A86" s="2" t="s">
        <v>11</v>
      </c>
      <c r="B86" s="62">
        <v>50</v>
      </c>
      <c r="C86" s="63">
        <v>1</v>
      </c>
      <c r="D86" s="4"/>
      <c r="E86" s="7"/>
      <c r="F86">
        <v>1</v>
      </c>
      <c r="G86" s="4"/>
      <c r="H86" s="4"/>
      <c r="I86" s="16"/>
      <c r="J86"/>
      <c r="K86" s="19">
        <f t="shared" si="5"/>
        <v>0</v>
      </c>
      <c r="L86" s="5"/>
      <c r="O86" s="2" t="s">
        <v>11</v>
      </c>
      <c r="P86" s="62">
        <v>27</v>
      </c>
      <c r="Q86" s="63">
        <v>0.5</v>
      </c>
      <c r="R86" s="4"/>
      <c r="S86" s="7"/>
      <c r="T86">
        <v>1</v>
      </c>
      <c r="U86" s="4"/>
      <c r="V86" s="4"/>
      <c r="W86" s="16"/>
      <c r="X86"/>
      <c r="Y86" s="19">
        <f t="shared" si="6"/>
        <v>0</v>
      </c>
      <c r="Z86" s="5"/>
    </row>
    <row r="87" spans="1:26" ht="10.5" customHeight="1">
      <c r="A87" s="2" t="s">
        <v>12</v>
      </c>
      <c r="B87" s="62">
        <v>1</v>
      </c>
      <c r="C87" s="63">
        <v>0.05</v>
      </c>
      <c r="D87" s="4"/>
      <c r="E87" s="7"/>
      <c r="F87">
        <v>1</v>
      </c>
      <c r="G87" s="4"/>
      <c r="H87" s="4"/>
      <c r="I87" s="16"/>
      <c r="K87" s="19">
        <f t="shared" si="5"/>
        <v>0</v>
      </c>
      <c r="L87" s="5">
        <f>AVERAGE(K87:K89)</f>
        <v>0</v>
      </c>
      <c r="O87" s="2" t="s">
        <v>11</v>
      </c>
      <c r="P87" s="62">
        <v>50</v>
      </c>
      <c r="Q87" s="63">
        <v>1</v>
      </c>
      <c r="R87" s="5"/>
      <c r="S87" s="7"/>
      <c r="T87">
        <v>1</v>
      </c>
      <c r="U87" s="5"/>
      <c r="V87" s="5"/>
      <c r="W87" s="16"/>
      <c r="Y87" s="19">
        <f t="shared" si="6"/>
        <v>0</v>
      </c>
      <c r="Z87" s="5"/>
    </row>
    <row r="88" spans="1:26" ht="10.5" customHeight="1">
      <c r="A88" s="2" t="s">
        <v>12</v>
      </c>
      <c r="B88" s="62">
        <v>30</v>
      </c>
      <c r="C88" s="63">
        <v>0.6</v>
      </c>
      <c r="E88" s="7"/>
      <c r="F88">
        <v>1</v>
      </c>
      <c r="G88" s="4"/>
      <c r="H88" s="4"/>
      <c r="I88" s="16"/>
      <c r="K88" s="19">
        <f t="shared" si="5"/>
        <v>0</v>
      </c>
      <c r="L88" s="5"/>
      <c r="O88" s="2" t="s">
        <v>12</v>
      </c>
      <c r="P88" s="62">
        <v>1</v>
      </c>
      <c r="Q88" s="63">
        <v>0.05</v>
      </c>
      <c r="R88" s="4"/>
      <c r="S88" s="7"/>
      <c r="T88">
        <v>1</v>
      </c>
      <c r="U88" s="4"/>
      <c r="V88" s="4"/>
      <c r="W88" s="16"/>
      <c r="Y88" s="19">
        <f t="shared" si="6"/>
        <v>0</v>
      </c>
      <c r="Z88" s="5">
        <f>AVERAGE(Y88:Y90)</f>
        <v>3.4335839598997495</v>
      </c>
    </row>
    <row r="89" spans="1:26" ht="10.5" customHeight="1">
      <c r="A89" s="2" t="s">
        <v>12</v>
      </c>
      <c r="B89" s="62">
        <v>35</v>
      </c>
      <c r="C89" s="63">
        <v>0.6</v>
      </c>
      <c r="D89" s="4"/>
      <c r="E89" s="7"/>
      <c r="F89">
        <v>1</v>
      </c>
      <c r="G89" s="4"/>
      <c r="H89" s="4"/>
      <c r="I89" s="16"/>
      <c r="K89" s="19">
        <f t="shared" si="5"/>
        <v>0</v>
      </c>
      <c r="L89" s="5"/>
      <c r="O89" s="2" t="s">
        <v>12</v>
      </c>
      <c r="P89" s="62">
        <v>30</v>
      </c>
      <c r="Q89" s="63">
        <v>0.6</v>
      </c>
      <c r="R89" s="5">
        <v>5.52</v>
      </c>
      <c r="S89" s="7"/>
      <c r="T89">
        <v>1</v>
      </c>
      <c r="U89" s="5">
        <v>1.37</v>
      </c>
      <c r="V89" s="5">
        <v>1.37</v>
      </c>
      <c r="W89" s="16">
        <f>100*V89/R89</f>
        <v>24.818840579710148</v>
      </c>
      <c r="Y89" s="19">
        <f t="shared" si="6"/>
        <v>10.300751879699249</v>
      </c>
      <c r="Z89" s="5"/>
    </row>
    <row r="90" spans="1:26" ht="10.5" customHeight="1">
      <c r="A90" s="2" t="s">
        <v>13</v>
      </c>
      <c r="B90" s="62">
        <v>9</v>
      </c>
      <c r="C90" s="63">
        <v>1.2</v>
      </c>
      <c r="D90" s="4"/>
      <c r="E90" s="7"/>
      <c r="F90">
        <v>1</v>
      </c>
      <c r="G90" s="4"/>
      <c r="H90" s="4"/>
      <c r="I90" s="16"/>
      <c r="K90" s="19">
        <f t="shared" si="5"/>
        <v>0</v>
      </c>
      <c r="L90" s="5">
        <f>AVERAGE(K90:K92)</f>
        <v>0</v>
      </c>
      <c r="O90" s="2" t="s">
        <v>12</v>
      </c>
      <c r="P90" s="62">
        <v>35</v>
      </c>
      <c r="Q90" s="63">
        <v>0.6</v>
      </c>
      <c r="R90" s="4"/>
      <c r="S90" s="7"/>
      <c r="T90">
        <v>1</v>
      </c>
      <c r="U90" s="4"/>
      <c r="V90" s="4"/>
      <c r="W90" s="16"/>
      <c r="Y90" s="19">
        <f t="shared" si="6"/>
        <v>0</v>
      </c>
      <c r="Z90" s="5"/>
    </row>
    <row r="91" spans="1:26" ht="10.5" customHeight="1">
      <c r="A91" s="2" t="s">
        <v>13</v>
      </c>
      <c r="B91" s="62">
        <v>29</v>
      </c>
      <c r="C91" s="63">
        <v>1.5</v>
      </c>
      <c r="D91" s="4"/>
      <c r="E91" s="7"/>
      <c r="F91">
        <v>1</v>
      </c>
      <c r="G91" s="4"/>
      <c r="H91" s="4"/>
      <c r="I91" s="16"/>
      <c r="K91" s="19">
        <f t="shared" si="5"/>
        <v>0</v>
      </c>
      <c r="L91" s="5"/>
      <c r="O91" s="2" t="s">
        <v>13</v>
      </c>
      <c r="P91" s="62">
        <v>9</v>
      </c>
      <c r="Q91" s="63">
        <v>1.2</v>
      </c>
      <c r="R91" s="4"/>
      <c r="S91" s="7"/>
      <c r="T91">
        <v>1</v>
      </c>
      <c r="U91" s="4"/>
      <c r="V91" s="4"/>
      <c r="W91" s="16"/>
      <c r="Y91" s="19">
        <f t="shared" si="6"/>
        <v>0</v>
      </c>
      <c r="Z91" s="5">
        <f>AVERAGE(Y91:Y93)</f>
        <v>0</v>
      </c>
    </row>
    <row r="92" spans="1:26" ht="10.5" customHeight="1">
      <c r="A92" s="2" t="s">
        <v>13</v>
      </c>
      <c r="B92" s="62">
        <v>46</v>
      </c>
      <c r="C92" s="63">
        <v>1.7</v>
      </c>
      <c r="D92" s="4"/>
      <c r="E92" s="7"/>
      <c r="F92">
        <v>1</v>
      </c>
      <c r="G92" s="4"/>
      <c r="H92" s="4"/>
      <c r="I92" s="16"/>
      <c r="K92" s="19">
        <f t="shared" si="5"/>
        <v>0</v>
      </c>
      <c r="L92" s="5"/>
      <c r="O92" s="2" t="s">
        <v>13</v>
      </c>
      <c r="P92" s="62">
        <v>29</v>
      </c>
      <c r="Q92" s="63">
        <v>1.5</v>
      </c>
      <c r="R92" s="4"/>
      <c r="S92" s="7"/>
      <c r="T92">
        <v>1</v>
      </c>
      <c r="U92" s="4"/>
      <c r="V92" s="4"/>
      <c r="W92" s="16"/>
      <c r="Y92" s="19">
        <f t="shared" si="6"/>
        <v>0</v>
      </c>
      <c r="Z92" s="5"/>
    </row>
    <row r="93" spans="1:26" ht="10.5" customHeight="1">
      <c r="A93" s="2" t="s">
        <v>14</v>
      </c>
      <c r="B93" s="62">
        <v>4</v>
      </c>
      <c r="C93" s="63">
        <v>0.35</v>
      </c>
      <c r="D93" s="4"/>
      <c r="E93" s="7"/>
      <c r="F93">
        <v>1</v>
      </c>
      <c r="G93" s="4"/>
      <c r="H93" s="4"/>
      <c r="I93" s="16"/>
      <c r="K93" s="19">
        <f t="shared" si="5"/>
        <v>0</v>
      </c>
      <c r="L93" s="5">
        <f>AVERAGE(K93:K95)</f>
        <v>0</v>
      </c>
      <c r="O93" s="2" t="s">
        <v>13</v>
      </c>
      <c r="P93" s="62">
        <v>46</v>
      </c>
      <c r="Q93" s="63">
        <v>1.7</v>
      </c>
      <c r="R93" s="4"/>
      <c r="S93" s="7"/>
      <c r="T93">
        <v>1</v>
      </c>
      <c r="U93" s="4"/>
      <c r="V93" s="4"/>
      <c r="W93" s="16"/>
      <c r="Y93" s="19">
        <f t="shared" si="6"/>
        <v>0</v>
      </c>
      <c r="Z93" s="5"/>
    </row>
    <row r="94" spans="1:26" ht="10.5" customHeight="1">
      <c r="A94" s="2" t="s">
        <v>14</v>
      </c>
      <c r="B94" s="62">
        <v>22</v>
      </c>
      <c r="C94" s="63">
        <v>0.9</v>
      </c>
      <c r="D94" s="4"/>
      <c r="E94" s="7"/>
      <c r="F94">
        <v>1</v>
      </c>
      <c r="G94" s="4"/>
      <c r="H94" s="4"/>
      <c r="I94" s="16"/>
      <c r="K94" s="19">
        <f t="shared" si="5"/>
        <v>0</v>
      </c>
      <c r="L94" s="5"/>
      <c r="O94" s="2" t="s">
        <v>14</v>
      </c>
      <c r="P94" s="62">
        <v>4</v>
      </c>
      <c r="Q94" s="63">
        <v>0.35</v>
      </c>
      <c r="R94" s="4"/>
      <c r="S94" s="7"/>
      <c r="T94">
        <v>1</v>
      </c>
      <c r="U94" s="4"/>
      <c r="V94" s="4"/>
      <c r="W94" s="16"/>
      <c r="Y94" s="19">
        <f t="shared" si="6"/>
        <v>0</v>
      </c>
      <c r="Z94" s="5">
        <f>AVERAGE(Y94:Y96)</f>
        <v>0.4260651629072682</v>
      </c>
    </row>
    <row r="95" spans="1:26" ht="10.5" customHeight="1">
      <c r="A95" s="2" t="s">
        <v>14</v>
      </c>
      <c r="B95" s="62">
        <v>43</v>
      </c>
      <c r="C95" s="63">
        <v>1.2</v>
      </c>
      <c r="D95" s="4"/>
      <c r="E95" s="7"/>
      <c r="F95">
        <v>1</v>
      </c>
      <c r="G95" s="4"/>
      <c r="H95" s="4"/>
      <c r="I95" s="16"/>
      <c r="K95" s="19">
        <f t="shared" si="5"/>
        <v>0</v>
      </c>
      <c r="L95" s="5"/>
      <c r="O95" s="2" t="s">
        <v>14</v>
      </c>
      <c r="P95" s="62">
        <v>22</v>
      </c>
      <c r="Q95" s="63">
        <v>0.9</v>
      </c>
      <c r="R95" s="4"/>
      <c r="S95" s="7"/>
      <c r="T95">
        <v>1</v>
      </c>
      <c r="U95" s="4"/>
      <c r="V95" s="4"/>
      <c r="W95" s="16"/>
      <c r="Y95" s="19">
        <f t="shared" si="6"/>
        <v>0</v>
      </c>
      <c r="Z95" s="5"/>
    </row>
    <row r="96" spans="1:26" ht="10.5" customHeight="1">
      <c r="A96" s="2" t="s">
        <v>4</v>
      </c>
      <c r="B96" s="62">
        <v>12</v>
      </c>
      <c r="C96" s="63">
        <v>0.7</v>
      </c>
      <c r="D96" s="4"/>
      <c r="F96">
        <v>1</v>
      </c>
      <c r="G96" s="4"/>
      <c r="H96" s="4"/>
      <c r="I96" s="16"/>
      <c r="K96" s="19">
        <f t="shared" si="5"/>
        <v>0</v>
      </c>
      <c r="L96" s="5">
        <f>AVERAGE(K96:K98)</f>
        <v>0</v>
      </c>
      <c r="O96" s="2" t="s">
        <v>14</v>
      </c>
      <c r="P96" s="62">
        <v>43</v>
      </c>
      <c r="Q96" s="63">
        <v>1.2</v>
      </c>
      <c r="R96" s="4">
        <v>1.163</v>
      </c>
      <c r="S96" s="7"/>
      <c r="T96">
        <v>1</v>
      </c>
      <c r="U96" s="4">
        <v>0.17</v>
      </c>
      <c r="V96" s="4">
        <v>0.17</v>
      </c>
      <c r="W96" s="16">
        <f>100*V96/R96</f>
        <v>14.617368873602752</v>
      </c>
      <c r="Y96" s="19">
        <f t="shared" si="6"/>
        <v>1.2781954887218046</v>
      </c>
      <c r="Z96" s="5"/>
    </row>
    <row r="97" spans="1:26" ht="10.5" customHeight="1">
      <c r="A97" s="2" t="s">
        <v>4</v>
      </c>
      <c r="B97" s="62">
        <v>33</v>
      </c>
      <c r="C97" s="63">
        <v>1.3</v>
      </c>
      <c r="D97" s="4"/>
      <c r="F97">
        <v>1</v>
      </c>
      <c r="G97" s="4"/>
      <c r="H97" s="4"/>
      <c r="I97" s="16"/>
      <c r="K97" s="19">
        <f t="shared" si="5"/>
        <v>0</v>
      </c>
      <c r="L97" s="5"/>
      <c r="O97" s="2" t="s">
        <v>4</v>
      </c>
      <c r="P97" s="62">
        <v>12</v>
      </c>
      <c r="Q97" s="63">
        <v>0.7</v>
      </c>
      <c r="R97" s="4"/>
      <c r="T97">
        <v>1</v>
      </c>
      <c r="U97" s="4"/>
      <c r="V97" s="4"/>
      <c r="W97" s="16"/>
      <c r="Y97" s="19">
        <f t="shared" si="6"/>
        <v>0</v>
      </c>
      <c r="Z97" s="5">
        <f>AVERAGE(Y97:Y99)</f>
        <v>0</v>
      </c>
    </row>
    <row r="98" spans="1:26" ht="10.5" customHeight="1">
      <c r="A98" s="2" t="s">
        <v>4</v>
      </c>
      <c r="B98" s="62">
        <v>39</v>
      </c>
      <c r="C98" s="63">
        <v>1.4</v>
      </c>
      <c r="D98" s="4"/>
      <c r="F98">
        <v>1</v>
      </c>
      <c r="G98" s="4"/>
      <c r="H98" s="4"/>
      <c r="I98" s="16"/>
      <c r="K98" s="19">
        <f t="shared" si="5"/>
        <v>0</v>
      </c>
      <c r="L98" s="5"/>
      <c r="O98" s="2" t="s">
        <v>4</v>
      </c>
      <c r="P98" s="62">
        <v>33</v>
      </c>
      <c r="Q98" s="63">
        <v>1.3</v>
      </c>
      <c r="R98" s="4"/>
      <c r="T98">
        <v>1</v>
      </c>
      <c r="U98" s="4"/>
      <c r="V98" s="4"/>
      <c r="W98" s="16"/>
      <c r="Y98" s="19">
        <f t="shared" si="6"/>
        <v>0</v>
      </c>
      <c r="Z98" s="5"/>
    </row>
    <row r="99" spans="1:26" ht="10.5" customHeight="1">
      <c r="A99" s="2" t="s">
        <v>5</v>
      </c>
      <c r="B99" s="62">
        <v>11</v>
      </c>
      <c r="C99" s="63">
        <v>0.6</v>
      </c>
      <c r="D99" s="5">
        <v>16.73</v>
      </c>
      <c r="F99">
        <v>1</v>
      </c>
      <c r="G99" s="5">
        <v>1.684</v>
      </c>
      <c r="H99" s="5">
        <v>1.684</v>
      </c>
      <c r="I99" s="16">
        <f>100*H99/D99</f>
        <v>10.065750149432159</v>
      </c>
      <c r="K99" s="19">
        <f t="shared" si="5"/>
        <v>12.661654135338345</v>
      </c>
      <c r="L99" s="5">
        <f>AVERAGE(K97:K99)</f>
        <v>4.220551378446115</v>
      </c>
      <c r="O99" s="2" t="s">
        <v>4</v>
      </c>
      <c r="P99" s="62">
        <v>39</v>
      </c>
      <c r="Q99" s="63">
        <v>1.4</v>
      </c>
      <c r="R99" s="4"/>
      <c r="T99">
        <v>1</v>
      </c>
      <c r="U99" s="4"/>
      <c r="V99" s="4"/>
      <c r="W99" s="16"/>
      <c r="Y99" s="19">
        <f t="shared" si="6"/>
        <v>0</v>
      </c>
      <c r="Z99" s="5"/>
    </row>
    <row r="100" spans="1:26" ht="10.5" customHeight="1">
      <c r="A100" s="2" t="s">
        <v>5</v>
      </c>
      <c r="B100" s="62">
        <v>30</v>
      </c>
      <c r="C100" s="63">
        <v>1.6</v>
      </c>
      <c r="D100" s="4"/>
      <c r="F100">
        <v>1</v>
      </c>
      <c r="G100" s="4"/>
      <c r="H100" s="4"/>
      <c r="I100" s="4"/>
      <c r="K100" s="19">
        <f t="shared" si="5"/>
        <v>0</v>
      </c>
      <c r="L100" s="5"/>
      <c r="O100" s="2" t="s">
        <v>5</v>
      </c>
      <c r="P100" s="62">
        <v>11</v>
      </c>
      <c r="Q100" s="63">
        <v>0.6</v>
      </c>
      <c r="R100" s="4">
        <v>0.558</v>
      </c>
      <c r="T100">
        <v>1</v>
      </c>
      <c r="U100" s="4">
        <v>0.181</v>
      </c>
      <c r="V100" s="4">
        <v>0.181</v>
      </c>
      <c r="W100" s="16">
        <f>100*V100/R100</f>
        <v>32.43727598566308</v>
      </c>
      <c r="Y100" s="19">
        <f t="shared" si="6"/>
        <v>1.3609022556390977</v>
      </c>
      <c r="Z100" s="5">
        <f>AVERAGE(Y100:Y102)</f>
        <v>0.45363408521303256</v>
      </c>
    </row>
    <row r="101" spans="1:26" ht="10.5" customHeight="1">
      <c r="A101" s="2" t="s">
        <v>5</v>
      </c>
      <c r="B101" s="62">
        <v>36</v>
      </c>
      <c r="C101" s="63">
        <v>1.9</v>
      </c>
      <c r="D101" s="4"/>
      <c r="F101">
        <v>1</v>
      </c>
      <c r="G101" s="4"/>
      <c r="I101" s="4"/>
      <c r="K101" s="19">
        <f t="shared" si="5"/>
        <v>0</v>
      </c>
      <c r="L101" s="5"/>
      <c r="O101" s="2" t="s">
        <v>5</v>
      </c>
      <c r="P101" s="62">
        <v>30</v>
      </c>
      <c r="Q101" s="63">
        <v>1.6</v>
      </c>
      <c r="R101" s="4"/>
      <c r="T101">
        <v>1</v>
      </c>
      <c r="U101" s="4"/>
      <c r="V101" s="4"/>
      <c r="W101" s="16"/>
      <c r="Y101" s="19">
        <f t="shared" si="6"/>
        <v>0</v>
      </c>
      <c r="Z101" s="5"/>
    </row>
    <row r="102" spans="1:26" ht="10.5" customHeight="1">
      <c r="A102" s="2" t="s">
        <v>6</v>
      </c>
      <c r="B102" s="62">
        <v>5</v>
      </c>
      <c r="C102" s="63">
        <v>0.3</v>
      </c>
      <c r="D102" s="15"/>
      <c r="F102">
        <v>1</v>
      </c>
      <c r="G102" s="4"/>
      <c r="H102" s="4"/>
      <c r="I102" s="4"/>
      <c r="K102" s="19">
        <f t="shared" si="5"/>
        <v>0</v>
      </c>
      <c r="L102" s="5">
        <f>AVERAGE(K102:K104)</f>
        <v>0</v>
      </c>
      <c r="O102" s="2" t="s">
        <v>5</v>
      </c>
      <c r="P102" s="62">
        <v>36</v>
      </c>
      <c r="Q102" s="63">
        <v>1.9</v>
      </c>
      <c r="R102" s="4"/>
      <c r="T102">
        <v>1</v>
      </c>
      <c r="U102" s="4"/>
      <c r="V102" s="4"/>
      <c r="W102" s="16"/>
      <c r="Y102" s="19">
        <f t="shared" si="6"/>
        <v>0</v>
      </c>
      <c r="Z102" s="5"/>
    </row>
    <row r="103" spans="1:26" ht="10.5" customHeight="1">
      <c r="A103" s="2" t="s">
        <v>6</v>
      </c>
      <c r="B103" s="62">
        <v>19</v>
      </c>
      <c r="C103" s="63">
        <v>0.7</v>
      </c>
      <c r="F103">
        <v>1</v>
      </c>
      <c r="I103" s="4"/>
      <c r="K103" s="19">
        <f t="shared" si="5"/>
        <v>0</v>
      </c>
      <c r="L103" s="5"/>
      <c r="O103" s="2" t="s">
        <v>6</v>
      </c>
      <c r="P103" s="62">
        <v>5</v>
      </c>
      <c r="Q103" s="63">
        <v>0.3</v>
      </c>
      <c r="R103" s="15"/>
      <c r="T103">
        <v>1</v>
      </c>
      <c r="U103" s="4"/>
      <c r="V103" s="4"/>
      <c r="W103" s="16"/>
      <c r="Y103" s="19">
        <f t="shared" si="6"/>
        <v>0</v>
      </c>
      <c r="Z103" s="5">
        <f>AVERAGE(Y103:Y105)</f>
        <v>29.223057644110273</v>
      </c>
    </row>
    <row r="104" spans="1:26" ht="11.25" customHeight="1">
      <c r="A104" s="2" t="s">
        <v>6</v>
      </c>
      <c r="B104" s="62">
        <v>46</v>
      </c>
      <c r="C104" s="63">
        <v>0.8</v>
      </c>
      <c r="D104" s="15"/>
      <c r="F104">
        <v>1</v>
      </c>
      <c r="G104" s="4"/>
      <c r="I104" s="4"/>
      <c r="K104" s="19">
        <f t="shared" si="5"/>
        <v>0</v>
      </c>
      <c r="L104" s="5"/>
      <c r="O104" s="2" t="s">
        <v>6</v>
      </c>
      <c r="P104" s="62">
        <v>19</v>
      </c>
      <c r="Q104" s="63">
        <v>0.7</v>
      </c>
      <c r="R104" s="15"/>
      <c r="T104">
        <v>1</v>
      </c>
      <c r="U104" s="4"/>
      <c r="V104" s="4"/>
      <c r="W104" s="16"/>
      <c r="Y104" s="19">
        <f t="shared" si="6"/>
        <v>0</v>
      </c>
      <c r="Z104" s="5"/>
    </row>
    <row r="105" spans="1:26" ht="10.5" customHeight="1">
      <c r="A105" s="2" t="s">
        <v>7</v>
      </c>
      <c r="B105" s="62">
        <v>6</v>
      </c>
      <c r="C105" s="63">
        <v>0.4</v>
      </c>
      <c r="D105" s="4"/>
      <c r="F105">
        <v>1</v>
      </c>
      <c r="G105" s="4"/>
      <c r="H105" s="4"/>
      <c r="I105" s="4"/>
      <c r="K105" s="19">
        <f t="shared" si="5"/>
        <v>0</v>
      </c>
      <c r="L105" s="5">
        <f>AVERAGE(K105:K107)</f>
        <v>0</v>
      </c>
      <c r="O105" s="2" t="s">
        <v>6</v>
      </c>
      <c r="P105" s="62">
        <v>46</v>
      </c>
      <c r="Q105" s="63">
        <v>0.8</v>
      </c>
      <c r="R105" s="15">
        <v>82</v>
      </c>
      <c r="T105">
        <v>1</v>
      </c>
      <c r="U105" s="4">
        <v>11.66</v>
      </c>
      <c r="V105" s="4">
        <v>11.66</v>
      </c>
      <c r="W105" s="16">
        <f>100*V105/R105</f>
        <v>14.21951219512195</v>
      </c>
      <c r="Y105" s="19">
        <f t="shared" si="6"/>
        <v>87.66917293233082</v>
      </c>
      <c r="Z105" s="5"/>
    </row>
    <row r="106" spans="1:26" ht="10.5" customHeight="1">
      <c r="A106" s="2" t="s">
        <v>7</v>
      </c>
      <c r="B106" s="62">
        <v>22</v>
      </c>
      <c r="C106" s="63">
        <v>1</v>
      </c>
      <c r="D106" s="4"/>
      <c r="F106">
        <v>1</v>
      </c>
      <c r="G106" s="4"/>
      <c r="I106" s="4"/>
      <c r="K106" s="19">
        <f t="shared" si="5"/>
        <v>0</v>
      </c>
      <c r="L106" s="5"/>
      <c r="O106" s="2" t="s">
        <v>7</v>
      </c>
      <c r="P106" s="62">
        <v>6</v>
      </c>
      <c r="Q106" s="63">
        <v>0.4</v>
      </c>
      <c r="R106" s="4">
        <v>7.27</v>
      </c>
      <c r="T106">
        <v>1</v>
      </c>
      <c r="U106" s="4">
        <v>1.73</v>
      </c>
      <c r="V106" s="4">
        <v>1.73</v>
      </c>
      <c r="W106" s="16">
        <f>100*V106/R106</f>
        <v>23.79642365887208</v>
      </c>
      <c r="Y106" s="19">
        <f t="shared" si="6"/>
        <v>13.00751879699248</v>
      </c>
      <c r="Z106" s="5">
        <f>AVERAGE(Y106:Y108)</f>
        <v>7.2531328320802</v>
      </c>
    </row>
    <row r="107" spans="1:26" ht="10.5" customHeight="1">
      <c r="A107" s="2" t="s">
        <v>7</v>
      </c>
      <c r="B107" s="62">
        <v>45</v>
      </c>
      <c r="C107" s="63">
        <v>1.7</v>
      </c>
      <c r="D107" s="4"/>
      <c r="F107">
        <v>1</v>
      </c>
      <c r="G107" s="4"/>
      <c r="I107" s="4"/>
      <c r="K107" s="19">
        <f t="shared" si="5"/>
        <v>0</v>
      </c>
      <c r="L107" s="5"/>
      <c r="O107" s="2" t="s">
        <v>7</v>
      </c>
      <c r="P107" s="62">
        <v>22</v>
      </c>
      <c r="Q107" s="63">
        <v>1</v>
      </c>
      <c r="R107" s="4">
        <v>7.003</v>
      </c>
      <c r="T107">
        <v>1</v>
      </c>
      <c r="U107" s="4">
        <v>1.164</v>
      </c>
      <c r="V107" s="4">
        <v>1.164</v>
      </c>
      <c r="W107" s="16">
        <f>100*V107/R107</f>
        <v>16.621447950878192</v>
      </c>
      <c r="Y107" s="19">
        <f t="shared" si="6"/>
        <v>8.75187969924812</v>
      </c>
      <c r="Z107" s="5"/>
    </row>
    <row r="108" spans="1:26" ht="10.5" customHeight="1">
      <c r="A108" s="2"/>
      <c r="D108" s="15"/>
      <c r="F108" s="5"/>
      <c r="G108" s="3"/>
      <c r="I108" s="17"/>
      <c r="K108" s="5"/>
      <c r="O108" s="2" t="s">
        <v>7</v>
      </c>
      <c r="P108" s="62">
        <v>45</v>
      </c>
      <c r="Q108" s="63">
        <v>1.7</v>
      </c>
      <c r="R108" s="4"/>
      <c r="T108">
        <v>1</v>
      </c>
      <c r="U108" s="4"/>
      <c r="W108" s="4"/>
      <c r="Y108" s="19">
        <f t="shared" si="6"/>
        <v>0</v>
      </c>
      <c r="Z108" s="5"/>
    </row>
    <row r="109" spans="15:25" ht="10.5" customHeight="1">
      <c r="O109" s="2"/>
      <c r="Q109" s="4"/>
      <c r="R109" s="15"/>
      <c r="T109" s="5"/>
      <c r="U109" s="3"/>
      <c r="W109" s="17"/>
      <c r="Y109" s="5"/>
    </row>
    <row r="110" ht="10.5" customHeight="1"/>
    <row r="111" ht="10.5" customHeight="1"/>
    <row r="112" spans="4:18" ht="10.5" customHeight="1">
      <c r="D112" s="2"/>
      <c r="E112" s="62"/>
      <c r="R112" s="2"/>
    </row>
    <row r="113" spans="1:17" ht="10.5" customHeight="1">
      <c r="A113" s="11" t="s">
        <v>16</v>
      </c>
      <c r="D113" s="7"/>
      <c r="F113" s="5"/>
      <c r="O113" s="1" t="s">
        <v>131</v>
      </c>
      <c r="Q113" s="4"/>
    </row>
    <row r="114" spans="1:26" ht="10.5" customHeight="1">
      <c r="A114" s="1" t="s">
        <v>0</v>
      </c>
      <c r="B114" s="6" t="s">
        <v>8</v>
      </c>
      <c r="C114" s="38" t="s">
        <v>15</v>
      </c>
      <c r="D114" s="6" t="s">
        <v>9</v>
      </c>
      <c r="E114" s="9" t="s">
        <v>10</v>
      </c>
      <c r="F114" s="9" t="s">
        <v>64</v>
      </c>
      <c r="G114" s="6" t="s">
        <v>1</v>
      </c>
      <c r="H114" s="6" t="s">
        <v>20</v>
      </c>
      <c r="I114" s="13" t="s">
        <v>21</v>
      </c>
      <c r="J114" s="6" t="s">
        <v>22</v>
      </c>
      <c r="K114" s="14" t="s">
        <v>23</v>
      </c>
      <c r="L114" s="6" t="s">
        <v>24</v>
      </c>
      <c r="O114" s="1" t="s">
        <v>0</v>
      </c>
      <c r="P114" s="6" t="s">
        <v>8</v>
      </c>
      <c r="Q114" s="38" t="s">
        <v>15</v>
      </c>
      <c r="R114" s="6" t="s">
        <v>9</v>
      </c>
      <c r="S114" s="9" t="s">
        <v>10</v>
      </c>
      <c r="T114" s="9" t="s">
        <v>64</v>
      </c>
      <c r="U114" s="6" t="s">
        <v>1</v>
      </c>
      <c r="V114" s="6" t="s">
        <v>20</v>
      </c>
      <c r="W114" s="13" t="s">
        <v>21</v>
      </c>
      <c r="X114" s="6" t="s">
        <v>22</v>
      </c>
      <c r="Y114" s="14" t="s">
        <v>23</v>
      </c>
      <c r="Z114" s="6" t="s">
        <v>24</v>
      </c>
    </row>
    <row r="115" spans="1:26" ht="10.5" customHeight="1">
      <c r="A115" s="29" t="s">
        <v>2</v>
      </c>
      <c r="B115" s="2">
        <v>1</v>
      </c>
      <c r="C115" s="16">
        <v>0.05</v>
      </c>
      <c r="D115" s="31"/>
      <c r="E115" s="31"/>
      <c r="F115" s="29">
        <v>1</v>
      </c>
      <c r="G115" s="31"/>
      <c r="H115" s="29"/>
      <c r="I115" s="4"/>
      <c r="J115" s="29"/>
      <c r="K115" s="36">
        <f>H115/0.133</f>
        <v>0</v>
      </c>
      <c r="L115" s="5">
        <f>AVERAGE(K115:K117)</f>
        <v>16.817042606516292</v>
      </c>
      <c r="O115" s="2" t="s">
        <v>2</v>
      </c>
      <c r="P115" s="2">
        <v>1</v>
      </c>
      <c r="Q115" s="16">
        <v>0.05</v>
      </c>
      <c r="R115" s="4"/>
      <c r="S115" s="4"/>
      <c r="T115">
        <v>1</v>
      </c>
      <c r="U115" s="4"/>
      <c r="W115" s="4"/>
      <c r="Y115" s="19">
        <f>V115/0.133</f>
        <v>0</v>
      </c>
      <c r="Z115" s="5">
        <f>AVERAGE(Y115:Y117)</f>
        <v>0</v>
      </c>
    </row>
    <row r="116" spans="1:26" ht="10.5" customHeight="1">
      <c r="A116" s="29" t="s">
        <v>2</v>
      </c>
      <c r="B116" s="2">
        <v>26</v>
      </c>
      <c r="C116" s="16">
        <v>0.6</v>
      </c>
      <c r="D116" s="16">
        <v>20.19</v>
      </c>
      <c r="E116" s="16"/>
      <c r="F116" s="2">
        <v>1</v>
      </c>
      <c r="G116" s="39">
        <v>2.195</v>
      </c>
      <c r="H116" s="39">
        <v>2.195</v>
      </c>
      <c r="I116" s="16">
        <f>100*H116/D116</f>
        <v>10.871718672610202</v>
      </c>
      <c r="J116" s="29"/>
      <c r="K116" s="36">
        <f aca="true" t="shared" si="7" ref="K116:K144">H116/0.133</f>
        <v>16.50375939849624</v>
      </c>
      <c r="L116" s="5"/>
      <c r="O116" s="2" t="s">
        <v>2</v>
      </c>
      <c r="P116" s="2">
        <v>26</v>
      </c>
      <c r="Q116" s="16">
        <v>0.6</v>
      </c>
      <c r="R116" s="4"/>
      <c r="S116" s="4"/>
      <c r="T116">
        <v>1</v>
      </c>
      <c r="U116" s="4"/>
      <c r="W116" s="4"/>
      <c r="Y116" s="19">
        <f aca="true" t="shared" si="8" ref="Y116:Y144">V116/0.133</f>
        <v>0</v>
      </c>
      <c r="Z116" s="5"/>
    </row>
    <row r="117" spans="1:26" ht="10.5" customHeight="1">
      <c r="A117" s="2" t="s">
        <v>2</v>
      </c>
      <c r="B117" s="2">
        <v>38</v>
      </c>
      <c r="C117" s="16">
        <v>1.1</v>
      </c>
      <c r="D117" s="16">
        <v>44.71</v>
      </c>
      <c r="E117" s="2"/>
      <c r="F117" s="2">
        <v>1</v>
      </c>
      <c r="G117" s="16">
        <v>4.515</v>
      </c>
      <c r="H117" s="16">
        <v>4.515</v>
      </c>
      <c r="I117" s="16">
        <f>100*H117/D117</f>
        <v>10.098411988369492</v>
      </c>
      <c r="K117" s="19">
        <f t="shared" si="7"/>
        <v>33.94736842105263</v>
      </c>
      <c r="L117" s="5"/>
      <c r="O117" s="2" t="s">
        <v>2</v>
      </c>
      <c r="P117" s="2">
        <v>38</v>
      </c>
      <c r="Q117" s="16">
        <v>1.1</v>
      </c>
      <c r="R117" s="4"/>
      <c r="T117">
        <v>1</v>
      </c>
      <c r="U117" s="4"/>
      <c r="W117" s="4"/>
      <c r="Y117" s="19">
        <f t="shared" si="8"/>
        <v>0</v>
      </c>
      <c r="Z117" s="5"/>
    </row>
    <row r="118" spans="1:26" ht="10.5" customHeight="1">
      <c r="A118" s="2" t="s">
        <v>3</v>
      </c>
      <c r="B118" s="2">
        <v>12</v>
      </c>
      <c r="C118" s="16">
        <v>0.25</v>
      </c>
      <c r="D118" s="16">
        <v>0.79</v>
      </c>
      <c r="E118" s="16"/>
      <c r="F118" s="2">
        <v>1</v>
      </c>
      <c r="G118" s="16">
        <v>0.07</v>
      </c>
      <c r="H118" s="16">
        <v>0.07</v>
      </c>
      <c r="I118" s="16">
        <f>100*H118/D118</f>
        <v>8.860759493670887</v>
      </c>
      <c r="K118" s="19">
        <f t="shared" si="7"/>
        <v>0.5263157894736842</v>
      </c>
      <c r="L118" s="5">
        <f>AVERAGE(K118:K120)</f>
        <v>0.9774436090225563</v>
      </c>
      <c r="O118" s="2" t="s">
        <v>3</v>
      </c>
      <c r="P118" s="2">
        <v>12</v>
      </c>
      <c r="Q118" s="16">
        <v>0.25</v>
      </c>
      <c r="R118" s="4"/>
      <c r="S118" s="4"/>
      <c r="T118">
        <v>1</v>
      </c>
      <c r="U118" s="5"/>
      <c r="V118" s="5"/>
      <c r="W118" s="55"/>
      <c r="Y118" s="19">
        <f t="shared" si="8"/>
        <v>0</v>
      </c>
      <c r="Z118" s="5">
        <f>AVERAGE(Y118:Y120)</f>
        <v>0</v>
      </c>
    </row>
    <row r="119" spans="1:26" ht="10.5" customHeight="1">
      <c r="A119" s="2" t="s">
        <v>3</v>
      </c>
      <c r="B119" s="2">
        <v>17</v>
      </c>
      <c r="C119" s="16">
        <v>0.6</v>
      </c>
      <c r="D119" s="16">
        <v>2.12</v>
      </c>
      <c r="E119" s="16"/>
      <c r="F119" s="2">
        <v>1</v>
      </c>
      <c r="G119" s="16">
        <v>0.32</v>
      </c>
      <c r="H119" s="16">
        <v>0.32</v>
      </c>
      <c r="I119" s="16">
        <f>100*H119/D119</f>
        <v>15.094339622641508</v>
      </c>
      <c r="K119" s="19">
        <f t="shared" si="7"/>
        <v>2.406015037593985</v>
      </c>
      <c r="L119" s="5"/>
      <c r="O119" s="2" t="s">
        <v>3</v>
      </c>
      <c r="P119" s="2">
        <v>17</v>
      </c>
      <c r="Q119" s="16">
        <v>0.6</v>
      </c>
      <c r="R119" s="4"/>
      <c r="S119" s="4"/>
      <c r="T119">
        <v>1</v>
      </c>
      <c r="U119" s="18"/>
      <c r="W119" s="55"/>
      <c r="Y119" s="19">
        <f t="shared" si="8"/>
        <v>0</v>
      </c>
      <c r="Z119" s="5"/>
    </row>
    <row r="120" spans="1:26" ht="10.5" customHeight="1">
      <c r="A120" s="2" t="s">
        <v>3</v>
      </c>
      <c r="B120" s="60">
        <v>49</v>
      </c>
      <c r="C120" s="61">
        <v>1.7</v>
      </c>
      <c r="D120" s="16"/>
      <c r="E120" s="41"/>
      <c r="F120" s="2">
        <v>1</v>
      </c>
      <c r="G120" s="16"/>
      <c r="H120" s="16"/>
      <c r="I120" s="16"/>
      <c r="K120" s="19">
        <f t="shared" si="7"/>
        <v>0</v>
      </c>
      <c r="L120" s="5"/>
      <c r="O120" s="2" t="s">
        <v>3</v>
      </c>
      <c r="P120" s="60">
        <v>49</v>
      </c>
      <c r="Q120" s="61">
        <v>1.7</v>
      </c>
      <c r="R120" s="4"/>
      <c r="S120" s="7"/>
      <c r="T120">
        <v>1</v>
      </c>
      <c r="U120" s="4"/>
      <c r="W120" s="55"/>
      <c r="Y120" s="19">
        <f t="shared" si="8"/>
        <v>0</v>
      </c>
      <c r="Z120" s="5"/>
    </row>
    <row r="121" spans="1:26" s="28" customFormat="1" ht="10.5" customHeight="1">
      <c r="A121" s="2" t="s">
        <v>11</v>
      </c>
      <c r="B121" s="62">
        <v>2</v>
      </c>
      <c r="C121" s="63">
        <v>0.15</v>
      </c>
      <c r="D121" s="16"/>
      <c r="E121" s="41"/>
      <c r="F121" s="2">
        <v>1</v>
      </c>
      <c r="G121" s="16"/>
      <c r="H121" s="16"/>
      <c r="I121" s="16"/>
      <c r="J121"/>
      <c r="K121" s="19">
        <f t="shared" si="7"/>
        <v>0</v>
      </c>
      <c r="L121" s="5">
        <f>AVERAGE(K121:K123)</f>
        <v>0.09022556390977443</v>
      </c>
      <c r="O121" s="2" t="s">
        <v>11</v>
      </c>
      <c r="P121" s="62">
        <v>2</v>
      </c>
      <c r="Q121" s="63">
        <v>0.15</v>
      </c>
      <c r="R121" s="4"/>
      <c r="S121" s="7"/>
      <c r="T121">
        <v>1</v>
      </c>
      <c r="U121" s="4"/>
      <c r="V121"/>
      <c r="W121" s="55"/>
      <c r="X121"/>
      <c r="Y121" s="19">
        <f t="shared" si="8"/>
        <v>0</v>
      </c>
      <c r="Z121" s="5">
        <f>AVERAGE(Y121:Y123)</f>
        <v>19.649122807017545</v>
      </c>
    </row>
    <row r="122" spans="1:26" s="28" customFormat="1" ht="10.5" customHeight="1">
      <c r="A122" s="2" t="s">
        <v>11</v>
      </c>
      <c r="B122" s="62">
        <v>27</v>
      </c>
      <c r="C122" s="63">
        <v>0.5</v>
      </c>
      <c r="D122" s="2">
        <v>0.46</v>
      </c>
      <c r="E122" s="41"/>
      <c r="F122" s="2">
        <v>1</v>
      </c>
      <c r="G122" s="16">
        <v>0.03</v>
      </c>
      <c r="H122" s="16">
        <v>0.03</v>
      </c>
      <c r="I122" s="16">
        <f>100*H122/D122</f>
        <v>6.521739130434782</v>
      </c>
      <c r="J122"/>
      <c r="K122" s="19">
        <f t="shared" si="7"/>
        <v>0.22556390977443608</v>
      </c>
      <c r="L122" s="5"/>
      <c r="O122" s="2" t="s">
        <v>11</v>
      </c>
      <c r="P122" s="62">
        <v>27</v>
      </c>
      <c r="Q122" s="63">
        <v>0.5</v>
      </c>
      <c r="R122" s="4">
        <v>85.61</v>
      </c>
      <c r="S122" s="7"/>
      <c r="T122">
        <v>1</v>
      </c>
      <c r="U122" s="4">
        <v>7.84</v>
      </c>
      <c r="V122" s="4">
        <v>7.84</v>
      </c>
      <c r="W122" s="55">
        <f>100*V122/R122</f>
        <v>9.157808667211775</v>
      </c>
      <c r="X122"/>
      <c r="Y122" s="19">
        <f t="shared" si="8"/>
        <v>58.94736842105263</v>
      </c>
      <c r="Z122" s="5"/>
    </row>
    <row r="123" spans="1:26" ht="10.5" customHeight="1">
      <c r="A123" s="2" t="s">
        <v>11</v>
      </c>
      <c r="B123" s="62">
        <v>50</v>
      </c>
      <c r="C123" s="63">
        <v>1</v>
      </c>
      <c r="D123" s="16">
        <v>0.058</v>
      </c>
      <c r="E123" s="41"/>
      <c r="F123" s="2">
        <v>1</v>
      </c>
      <c r="G123" s="16">
        <v>0.006</v>
      </c>
      <c r="H123" s="16">
        <v>0.006</v>
      </c>
      <c r="I123" s="16">
        <f>100*H123/D123</f>
        <v>10.344827586206895</v>
      </c>
      <c r="K123" s="19">
        <f>H123/0.133</f>
        <v>0.045112781954887216</v>
      </c>
      <c r="L123" s="5"/>
      <c r="O123" s="2" t="s">
        <v>11</v>
      </c>
      <c r="P123" s="62">
        <v>50</v>
      </c>
      <c r="Q123" s="63">
        <v>1</v>
      </c>
      <c r="R123" s="4"/>
      <c r="S123" s="7"/>
      <c r="T123">
        <v>1</v>
      </c>
      <c r="U123" s="4"/>
      <c r="W123" s="55"/>
      <c r="Y123" s="19">
        <f t="shared" si="8"/>
        <v>0</v>
      </c>
      <c r="Z123" s="5"/>
    </row>
    <row r="124" spans="1:26" ht="10.5" customHeight="1">
      <c r="A124" s="2" t="s">
        <v>12</v>
      </c>
      <c r="B124" s="62">
        <v>1</v>
      </c>
      <c r="C124" s="63">
        <v>0.05</v>
      </c>
      <c r="D124" s="47"/>
      <c r="E124" s="41"/>
      <c r="F124" s="2">
        <v>1</v>
      </c>
      <c r="G124" s="39"/>
      <c r="H124" s="39"/>
      <c r="I124" s="16"/>
      <c r="K124" s="19">
        <f t="shared" si="7"/>
        <v>0</v>
      </c>
      <c r="L124" s="5">
        <f>AVERAGE(K124:K126)</f>
        <v>27.919799498746865</v>
      </c>
      <c r="O124" s="2" t="s">
        <v>12</v>
      </c>
      <c r="P124" s="62">
        <v>1</v>
      </c>
      <c r="Q124" s="63">
        <v>0.05</v>
      </c>
      <c r="R124" s="4"/>
      <c r="S124" s="7"/>
      <c r="T124">
        <v>1</v>
      </c>
      <c r="U124" s="4"/>
      <c r="V124" s="4"/>
      <c r="W124" s="55"/>
      <c r="Y124" s="19">
        <f t="shared" si="8"/>
        <v>0</v>
      </c>
      <c r="Z124" s="5">
        <f>AVERAGE(Y124:Y126)</f>
        <v>0</v>
      </c>
    </row>
    <row r="125" spans="1:26" ht="10.5" customHeight="1">
      <c r="A125" s="52" t="s">
        <v>12</v>
      </c>
      <c r="B125" s="62">
        <v>30</v>
      </c>
      <c r="C125" s="63">
        <v>0.6</v>
      </c>
      <c r="D125" s="16">
        <v>110.07</v>
      </c>
      <c r="E125" s="41"/>
      <c r="F125" s="2">
        <v>1</v>
      </c>
      <c r="G125" s="39">
        <v>8.54</v>
      </c>
      <c r="H125" s="39">
        <v>8.54</v>
      </c>
      <c r="I125" s="16">
        <f>100*H125/D125</f>
        <v>7.758699009721086</v>
      </c>
      <c r="J125" s="52"/>
      <c r="K125" s="19">
        <f t="shared" si="7"/>
        <v>64.21052631578947</v>
      </c>
      <c r="L125" s="5"/>
      <c r="O125" s="2" t="s">
        <v>12</v>
      </c>
      <c r="P125" s="62">
        <v>30</v>
      </c>
      <c r="Q125" s="63">
        <v>0.6</v>
      </c>
      <c r="R125" s="4"/>
      <c r="S125" s="7"/>
      <c r="T125">
        <v>1</v>
      </c>
      <c r="U125" s="4"/>
      <c r="V125" s="4"/>
      <c r="W125" s="55"/>
      <c r="Y125" s="19">
        <f t="shared" si="8"/>
        <v>0</v>
      </c>
      <c r="Z125" s="5"/>
    </row>
    <row r="126" spans="1:26" ht="10.5" customHeight="1">
      <c r="A126" s="52" t="s">
        <v>12</v>
      </c>
      <c r="B126" s="62">
        <v>35</v>
      </c>
      <c r="C126" s="63">
        <v>0.6</v>
      </c>
      <c r="D126" s="16">
        <v>22.73</v>
      </c>
      <c r="E126" s="41"/>
      <c r="F126" s="2">
        <v>1</v>
      </c>
      <c r="G126" s="16">
        <v>2.6</v>
      </c>
      <c r="H126" s="16">
        <v>2.6</v>
      </c>
      <c r="I126" s="16">
        <f>100*H126/D126</f>
        <v>11.438627364716234</v>
      </c>
      <c r="J126" s="52"/>
      <c r="K126" s="19">
        <f t="shared" si="7"/>
        <v>19.548872180451127</v>
      </c>
      <c r="L126" s="5"/>
      <c r="O126" s="2" t="s">
        <v>12</v>
      </c>
      <c r="P126" s="62">
        <v>35</v>
      </c>
      <c r="Q126" s="63">
        <v>0.6</v>
      </c>
      <c r="R126" s="4"/>
      <c r="S126" s="7"/>
      <c r="T126">
        <v>1</v>
      </c>
      <c r="U126" s="4"/>
      <c r="W126" s="55"/>
      <c r="Y126" s="19">
        <f t="shared" si="8"/>
        <v>0</v>
      </c>
      <c r="Z126" s="5"/>
    </row>
    <row r="127" spans="1:26" ht="10.5" customHeight="1">
      <c r="A127" s="2" t="s">
        <v>13</v>
      </c>
      <c r="B127" s="62">
        <v>9</v>
      </c>
      <c r="C127" s="63">
        <v>1.2</v>
      </c>
      <c r="D127" s="16"/>
      <c r="E127" s="41"/>
      <c r="F127" s="2">
        <v>1</v>
      </c>
      <c r="G127" s="16"/>
      <c r="H127" s="16"/>
      <c r="I127" s="16"/>
      <c r="K127" s="19">
        <f t="shared" si="7"/>
        <v>0</v>
      </c>
      <c r="L127" s="5">
        <f>AVERAGE(K127:K129)</f>
        <v>0</v>
      </c>
      <c r="O127" s="2" t="s">
        <v>13</v>
      </c>
      <c r="P127" s="62">
        <v>9</v>
      </c>
      <c r="Q127" s="63">
        <v>1.2</v>
      </c>
      <c r="R127" s="4"/>
      <c r="S127" s="7"/>
      <c r="T127">
        <v>1</v>
      </c>
      <c r="U127" s="4"/>
      <c r="W127" s="55"/>
      <c r="Y127" s="19">
        <f t="shared" si="8"/>
        <v>0</v>
      </c>
      <c r="Z127" s="5">
        <f>AVERAGE(Y127:Y129)</f>
        <v>0</v>
      </c>
    </row>
    <row r="128" spans="1:26" ht="10.5" customHeight="1">
      <c r="A128" s="2" t="s">
        <v>13</v>
      </c>
      <c r="B128" s="62">
        <v>29</v>
      </c>
      <c r="C128" s="63">
        <v>1.5</v>
      </c>
      <c r="D128" s="16"/>
      <c r="E128" s="41"/>
      <c r="F128" s="2">
        <v>1</v>
      </c>
      <c r="G128" s="16"/>
      <c r="H128" s="16"/>
      <c r="I128" s="16"/>
      <c r="K128" s="19">
        <f t="shared" si="7"/>
        <v>0</v>
      </c>
      <c r="L128" s="5"/>
      <c r="O128" s="2" t="s">
        <v>13</v>
      </c>
      <c r="P128" s="62">
        <v>29</v>
      </c>
      <c r="Q128" s="63">
        <v>1.5</v>
      </c>
      <c r="R128" s="4"/>
      <c r="S128" s="7"/>
      <c r="T128">
        <v>1</v>
      </c>
      <c r="U128" s="4"/>
      <c r="W128" s="55"/>
      <c r="Y128" s="19">
        <f t="shared" si="8"/>
        <v>0</v>
      </c>
      <c r="Z128" s="5"/>
    </row>
    <row r="129" spans="1:26" ht="10.5" customHeight="1">
      <c r="A129" s="2" t="s">
        <v>13</v>
      </c>
      <c r="B129" s="62">
        <v>46</v>
      </c>
      <c r="C129" s="63">
        <v>1.7</v>
      </c>
      <c r="D129" s="16"/>
      <c r="E129" s="41"/>
      <c r="F129" s="2">
        <v>1</v>
      </c>
      <c r="G129" s="16"/>
      <c r="H129" s="16"/>
      <c r="I129" s="16"/>
      <c r="K129" s="19">
        <f t="shared" si="7"/>
        <v>0</v>
      </c>
      <c r="L129" s="5"/>
      <c r="O129" s="2" t="s">
        <v>13</v>
      </c>
      <c r="P129" s="62">
        <v>46</v>
      </c>
      <c r="Q129" s="63">
        <v>1.7</v>
      </c>
      <c r="R129" s="4"/>
      <c r="S129" s="7"/>
      <c r="T129">
        <v>1</v>
      </c>
      <c r="U129" s="4"/>
      <c r="V129" s="4"/>
      <c r="W129" s="55"/>
      <c r="Y129" s="19">
        <f t="shared" si="8"/>
        <v>0</v>
      </c>
      <c r="Z129" s="5"/>
    </row>
    <row r="130" spans="1:26" ht="10.5" customHeight="1">
      <c r="A130" s="2" t="s">
        <v>14</v>
      </c>
      <c r="B130" s="62">
        <v>4</v>
      </c>
      <c r="C130" s="63">
        <v>0.35</v>
      </c>
      <c r="D130" s="16"/>
      <c r="E130" s="41"/>
      <c r="F130" s="2">
        <v>1</v>
      </c>
      <c r="G130" s="16"/>
      <c r="H130" s="16"/>
      <c r="I130" s="16"/>
      <c r="K130" s="19">
        <f t="shared" si="7"/>
        <v>0</v>
      </c>
      <c r="L130" s="5">
        <f>AVERAGE(K130:K132)</f>
        <v>0</v>
      </c>
      <c r="O130" s="2" t="s">
        <v>14</v>
      </c>
      <c r="P130" s="62">
        <v>4</v>
      </c>
      <c r="Q130" s="63">
        <v>0.35</v>
      </c>
      <c r="R130" s="4"/>
      <c r="S130" s="7"/>
      <c r="T130">
        <v>1</v>
      </c>
      <c r="U130" s="4"/>
      <c r="V130" s="4"/>
      <c r="W130" s="55"/>
      <c r="Y130" s="19">
        <f t="shared" si="8"/>
        <v>0</v>
      </c>
      <c r="Z130" s="5">
        <f>AVERAGE(Y130:Y132)</f>
        <v>0</v>
      </c>
    </row>
    <row r="131" spans="1:26" ht="10.5" customHeight="1">
      <c r="A131" s="2" t="s">
        <v>14</v>
      </c>
      <c r="B131" s="62">
        <v>22</v>
      </c>
      <c r="C131" s="63">
        <v>0.9</v>
      </c>
      <c r="D131" s="16"/>
      <c r="E131" s="41"/>
      <c r="F131" s="2">
        <v>1</v>
      </c>
      <c r="G131" s="16"/>
      <c r="H131" s="16"/>
      <c r="I131" s="16"/>
      <c r="K131" s="19">
        <f t="shared" si="7"/>
        <v>0</v>
      </c>
      <c r="L131" s="5"/>
      <c r="O131" s="2" t="s">
        <v>14</v>
      </c>
      <c r="P131" s="62">
        <v>22</v>
      </c>
      <c r="Q131" s="63">
        <v>0.9</v>
      </c>
      <c r="R131" s="4"/>
      <c r="S131" s="7"/>
      <c r="T131">
        <v>1</v>
      </c>
      <c r="U131" s="4"/>
      <c r="W131" s="55"/>
      <c r="Y131" s="19">
        <f t="shared" si="8"/>
        <v>0</v>
      </c>
      <c r="Z131" s="5"/>
    </row>
    <row r="132" spans="1:26" ht="10.5" customHeight="1">
      <c r="A132" s="2" t="s">
        <v>14</v>
      </c>
      <c r="B132" s="62">
        <v>43</v>
      </c>
      <c r="C132" s="63">
        <v>1.2</v>
      </c>
      <c r="D132" s="16"/>
      <c r="E132" s="41"/>
      <c r="F132" s="2">
        <v>1</v>
      </c>
      <c r="G132" s="16"/>
      <c r="H132" s="16"/>
      <c r="I132" s="16"/>
      <c r="K132" s="19">
        <f t="shared" si="7"/>
        <v>0</v>
      </c>
      <c r="L132" s="5"/>
      <c r="O132" s="2" t="s">
        <v>14</v>
      </c>
      <c r="P132" s="62">
        <v>43</v>
      </c>
      <c r="Q132" s="63">
        <v>1.2</v>
      </c>
      <c r="R132" s="4"/>
      <c r="S132" s="7"/>
      <c r="T132">
        <v>1</v>
      </c>
      <c r="U132" s="4"/>
      <c r="Y132" s="19">
        <f t="shared" si="8"/>
        <v>0</v>
      </c>
      <c r="Z132" s="5"/>
    </row>
    <row r="133" spans="1:26" ht="10.5" customHeight="1">
      <c r="A133" s="2" t="s">
        <v>4</v>
      </c>
      <c r="B133" s="62">
        <v>12</v>
      </c>
      <c r="C133" s="63">
        <v>0.7</v>
      </c>
      <c r="D133" s="16"/>
      <c r="E133" s="2"/>
      <c r="F133" s="2">
        <v>1</v>
      </c>
      <c r="G133" s="16"/>
      <c r="H133" s="16"/>
      <c r="I133" s="16"/>
      <c r="K133" s="19">
        <f t="shared" si="7"/>
        <v>0</v>
      </c>
      <c r="L133" s="5">
        <f>AVERAGE(K133:K135)</f>
        <v>0</v>
      </c>
      <c r="O133" s="52" t="s">
        <v>4</v>
      </c>
      <c r="P133" s="62">
        <v>12</v>
      </c>
      <c r="Q133" s="63">
        <v>0.7</v>
      </c>
      <c r="R133" s="56"/>
      <c r="S133" s="52"/>
      <c r="T133" s="52">
        <v>1</v>
      </c>
      <c r="U133" s="56"/>
      <c r="V133" s="56"/>
      <c r="W133" s="55"/>
      <c r="Y133" s="19">
        <f t="shared" si="8"/>
        <v>0</v>
      </c>
      <c r="Z133" s="5">
        <f>AVERAGE(Y133:Y135)</f>
        <v>0</v>
      </c>
    </row>
    <row r="134" spans="1:26" ht="10.5" customHeight="1">
      <c r="A134" s="2" t="s">
        <v>4</v>
      </c>
      <c r="B134" s="62">
        <v>33</v>
      </c>
      <c r="C134" s="63">
        <v>1.3</v>
      </c>
      <c r="D134" s="16"/>
      <c r="E134" s="2"/>
      <c r="F134" s="2">
        <v>1</v>
      </c>
      <c r="G134" s="16"/>
      <c r="H134" s="16"/>
      <c r="I134" s="16"/>
      <c r="K134" s="19">
        <f t="shared" si="7"/>
        <v>0</v>
      </c>
      <c r="L134" s="5"/>
      <c r="O134" s="2" t="s">
        <v>4</v>
      </c>
      <c r="P134" s="62">
        <v>33</v>
      </c>
      <c r="Q134" s="63">
        <v>1.3</v>
      </c>
      <c r="R134" s="4"/>
      <c r="T134">
        <v>1</v>
      </c>
      <c r="U134" s="4"/>
      <c r="W134" s="55"/>
      <c r="Y134" s="19">
        <f t="shared" si="8"/>
        <v>0</v>
      </c>
      <c r="Z134" s="5"/>
    </row>
    <row r="135" spans="1:26" ht="10.5" customHeight="1">
      <c r="A135" s="2" t="s">
        <v>4</v>
      </c>
      <c r="B135" s="62">
        <v>39</v>
      </c>
      <c r="C135" s="63">
        <v>1.4</v>
      </c>
      <c r="D135" s="16"/>
      <c r="E135" s="2"/>
      <c r="F135" s="2">
        <v>1</v>
      </c>
      <c r="G135" s="16"/>
      <c r="H135" s="16"/>
      <c r="I135" s="16"/>
      <c r="K135" s="19">
        <f t="shared" si="7"/>
        <v>0</v>
      </c>
      <c r="L135" s="5"/>
      <c r="O135" s="2" t="s">
        <v>4</v>
      </c>
      <c r="P135" s="62">
        <v>39</v>
      </c>
      <c r="Q135" s="63">
        <v>1.4</v>
      </c>
      <c r="R135" s="4"/>
      <c r="T135">
        <v>1</v>
      </c>
      <c r="U135" s="4"/>
      <c r="W135" s="55"/>
      <c r="Y135" s="19">
        <f t="shared" si="8"/>
        <v>0</v>
      </c>
      <c r="Z135" s="5"/>
    </row>
    <row r="136" spans="1:26" ht="10.5" customHeight="1">
      <c r="A136" s="2" t="s">
        <v>5</v>
      </c>
      <c r="B136" s="62">
        <v>11</v>
      </c>
      <c r="C136" s="63">
        <v>0.6</v>
      </c>
      <c r="D136" s="16">
        <v>2.217</v>
      </c>
      <c r="E136" s="2"/>
      <c r="F136" s="2">
        <v>1</v>
      </c>
      <c r="G136" s="16">
        <v>0.232</v>
      </c>
      <c r="H136" s="16">
        <v>0.232</v>
      </c>
      <c r="I136" s="16">
        <f>100*H136/D136</f>
        <v>10.464591790708164</v>
      </c>
      <c r="K136" s="19">
        <f t="shared" si="7"/>
        <v>1.744360902255639</v>
      </c>
      <c r="L136" s="5">
        <f>AVERAGE(K136:K138)</f>
        <v>0.581453634085213</v>
      </c>
      <c r="O136" s="2" t="s">
        <v>5</v>
      </c>
      <c r="P136" s="62">
        <v>11</v>
      </c>
      <c r="Q136" s="63">
        <v>0.6</v>
      </c>
      <c r="R136" s="4"/>
      <c r="T136">
        <v>1</v>
      </c>
      <c r="U136" s="4"/>
      <c r="W136" s="55"/>
      <c r="Y136" s="19">
        <f t="shared" si="8"/>
        <v>0</v>
      </c>
      <c r="Z136" s="5">
        <f>AVERAGE(Y136:Y138)</f>
        <v>0</v>
      </c>
    </row>
    <row r="137" spans="1:26" ht="10.5" customHeight="1">
      <c r="A137" s="2" t="s">
        <v>5</v>
      </c>
      <c r="B137" s="62">
        <v>30</v>
      </c>
      <c r="C137" s="63">
        <v>1.6</v>
      </c>
      <c r="D137" s="16"/>
      <c r="E137" s="2"/>
      <c r="F137" s="2">
        <v>1</v>
      </c>
      <c r="G137" s="16"/>
      <c r="H137" s="16"/>
      <c r="I137" s="16"/>
      <c r="K137" s="19">
        <f t="shared" si="7"/>
        <v>0</v>
      </c>
      <c r="L137" s="5"/>
      <c r="O137" s="2" t="s">
        <v>5</v>
      </c>
      <c r="P137" s="62">
        <v>30</v>
      </c>
      <c r="Q137" s="63">
        <v>1.6</v>
      </c>
      <c r="R137" s="4"/>
      <c r="T137">
        <v>1</v>
      </c>
      <c r="U137" s="4"/>
      <c r="V137" s="4"/>
      <c r="W137" s="55"/>
      <c r="Y137" s="19">
        <f t="shared" si="8"/>
        <v>0</v>
      </c>
      <c r="Z137" s="5"/>
    </row>
    <row r="138" spans="1:26" ht="10.5" customHeight="1">
      <c r="A138" s="2" t="s">
        <v>5</v>
      </c>
      <c r="B138" s="62">
        <v>36</v>
      </c>
      <c r="C138" s="63">
        <v>1.9</v>
      </c>
      <c r="D138" s="16"/>
      <c r="E138" s="2"/>
      <c r="F138" s="2">
        <v>1</v>
      </c>
      <c r="G138" s="16"/>
      <c r="H138" s="16"/>
      <c r="I138" s="16"/>
      <c r="K138" s="19">
        <f t="shared" si="7"/>
        <v>0</v>
      </c>
      <c r="L138" s="5"/>
      <c r="O138" s="2" t="s">
        <v>5</v>
      </c>
      <c r="P138" s="62">
        <v>36</v>
      </c>
      <c r="Q138" s="63">
        <v>1.9</v>
      </c>
      <c r="R138" s="4"/>
      <c r="T138">
        <v>1</v>
      </c>
      <c r="U138" s="4"/>
      <c r="W138" s="55"/>
      <c r="Y138" s="19">
        <f t="shared" si="8"/>
        <v>0</v>
      </c>
      <c r="Z138" s="5"/>
    </row>
    <row r="139" spans="1:26" ht="10.5" customHeight="1">
      <c r="A139" s="2" t="s">
        <v>6</v>
      </c>
      <c r="B139" s="62">
        <v>5</v>
      </c>
      <c r="C139" s="63">
        <v>0.3</v>
      </c>
      <c r="D139" s="47"/>
      <c r="E139" s="2"/>
      <c r="F139" s="2">
        <v>1</v>
      </c>
      <c r="G139" s="16"/>
      <c r="H139" s="16"/>
      <c r="I139" s="16"/>
      <c r="K139" s="19">
        <f t="shared" si="7"/>
        <v>0</v>
      </c>
      <c r="L139" s="5">
        <f>AVERAGE(K139:K141)</f>
        <v>1.7644110275689222</v>
      </c>
      <c r="O139" s="2" t="s">
        <v>6</v>
      </c>
      <c r="P139" s="62">
        <v>5</v>
      </c>
      <c r="Q139" s="63">
        <v>0.3</v>
      </c>
      <c r="R139" s="15"/>
      <c r="T139">
        <v>1</v>
      </c>
      <c r="U139" s="4"/>
      <c r="V139" s="4"/>
      <c r="W139" s="4"/>
      <c r="Y139" s="19">
        <f t="shared" si="8"/>
        <v>0</v>
      </c>
      <c r="Z139" s="5">
        <f>AVERAGE(Y139:Y141)</f>
        <v>0</v>
      </c>
    </row>
    <row r="140" spans="1:26" ht="10.5" customHeight="1">
      <c r="A140" s="2" t="s">
        <v>6</v>
      </c>
      <c r="B140" s="62">
        <v>19</v>
      </c>
      <c r="C140" s="63">
        <v>0.7</v>
      </c>
      <c r="D140" s="47">
        <v>5.952</v>
      </c>
      <c r="E140" s="2"/>
      <c r="F140" s="2">
        <v>1</v>
      </c>
      <c r="G140" s="16">
        <v>0.704</v>
      </c>
      <c r="H140" s="16">
        <v>0.704</v>
      </c>
      <c r="I140" s="16">
        <f>100*H140/D140</f>
        <v>11.82795698924731</v>
      </c>
      <c r="K140" s="19">
        <f t="shared" si="7"/>
        <v>5.293233082706767</v>
      </c>
      <c r="L140" s="5"/>
      <c r="O140" s="2" t="s">
        <v>6</v>
      </c>
      <c r="P140" s="62">
        <v>19</v>
      </c>
      <c r="Q140" s="63">
        <v>0.7</v>
      </c>
      <c r="R140" s="15"/>
      <c r="T140">
        <v>1</v>
      </c>
      <c r="U140" s="4"/>
      <c r="V140" s="4"/>
      <c r="W140" s="4"/>
      <c r="Y140" s="19">
        <f t="shared" si="8"/>
        <v>0</v>
      </c>
      <c r="Z140" s="5"/>
    </row>
    <row r="141" spans="1:26" ht="10.5" customHeight="1">
      <c r="A141" s="2" t="s">
        <v>6</v>
      </c>
      <c r="B141" s="62">
        <v>46</v>
      </c>
      <c r="C141" s="63">
        <v>0.8</v>
      </c>
      <c r="D141" s="47"/>
      <c r="E141" s="2"/>
      <c r="F141" s="2">
        <v>1</v>
      </c>
      <c r="G141" s="16"/>
      <c r="H141" s="16"/>
      <c r="I141" s="16"/>
      <c r="K141" s="19">
        <f t="shared" si="7"/>
        <v>0</v>
      </c>
      <c r="L141" s="5"/>
      <c r="O141" s="2" t="s">
        <v>6</v>
      </c>
      <c r="P141" s="62">
        <v>46</v>
      </c>
      <c r="Q141" s="63">
        <v>0.8</v>
      </c>
      <c r="R141" s="47"/>
      <c r="T141">
        <v>1</v>
      </c>
      <c r="U141" s="4"/>
      <c r="W141" s="4"/>
      <c r="Y141" s="19">
        <f t="shared" si="8"/>
        <v>0</v>
      </c>
      <c r="Z141" s="5"/>
    </row>
    <row r="142" spans="1:26" ht="10.5" customHeight="1">
      <c r="A142" s="2" t="s">
        <v>7</v>
      </c>
      <c r="B142" s="62">
        <v>6</v>
      </c>
      <c r="C142" s="63">
        <v>0.4</v>
      </c>
      <c r="D142" s="16"/>
      <c r="E142" s="2"/>
      <c r="F142" s="2">
        <v>1</v>
      </c>
      <c r="G142" s="16"/>
      <c r="H142" s="2"/>
      <c r="I142" s="16"/>
      <c r="K142" s="19">
        <f t="shared" si="7"/>
        <v>0</v>
      </c>
      <c r="L142" s="5">
        <f>AVERAGE(K142:K144)</f>
        <v>0</v>
      </c>
      <c r="O142" s="2" t="s">
        <v>7</v>
      </c>
      <c r="P142" s="62">
        <v>6</v>
      </c>
      <c r="Q142" s="63">
        <v>0.4</v>
      </c>
      <c r="R142" s="4"/>
      <c r="T142">
        <v>1</v>
      </c>
      <c r="U142" s="4"/>
      <c r="W142" s="4"/>
      <c r="Y142" s="19">
        <f t="shared" si="8"/>
        <v>0</v>
      </c>
      <c r="Z142" s="5">
        <f>AVERAGE(Y142:Y144)</f>
        <v>0</v>
      </c>
    </row>
    <row r="143" spans="1:26" ht="10.5" customHeight="1">
      <c r="A143" s="2" t="s">
        <v>7</v>
      </c>
      <c r="B143" s="62">
        <v>22</v>
      </c>
      <c r="C143" s="63">
        <v>1</v>
      </c>
      <c r="D143" s="4"/>
      <c r="F143">
        <v>1</v>
      </c>
      <c r="G143" s="4"/>
      <c r="I143" s="4"/>
      <c r="K143" s="19">
        <f t="shared" si="7"/>
        <v>0</v>
      </c>
      <c r="L143" s="5"/>
      <c r="O143" s="2" t="s">
        <v>7</v>
      </c>
      <c r="P143" s="62">
        <v>22</v>
      </c>
      <c r="Q143" s="63">
        <v>1</v>
      </c>
      <c r="R143" s="4"/>
      <c r="T143">
        <v>1</v>
      </c>
      <c r="U143" s="4"/>
      <c r="W143" s="4"/>
      <c r="Y143" s="19">
        <f t="shared" si="8"/>
        <v>0</v>
      </c>
      <c r="Z143" s="5"/>
    </row>
    <row r="144" spans="1:26" ht="10.5" customHeight="1">
      <c r="A144" s="2" t="s">
        <v>7</v>
      </c>
      <c r="B144" s="62">
        <v>45</v>
      </c>
      <c r="C144" s="63">
        <v>1.7</v>
      </c>
      <c r="D144" s="4"/>
      <c r="F144">
        <v>1</v>
      </c>
      <c r="G144" s="4"/>
      <c r="I144" s="4"/>
      <c r="K144" s="19">
        <f t="shared" si="7"/>
        <v>0</v>
      </c>
      <c r="L144" s="5"/>
      <c r="O144" s="2" t="s">
        <v>7</v>
      </c>
      <c r="P144" s="62">
        <v>45</v>
      </c>
      <c r="Q144" s="63">
        <v>1.7</v>
      </c>
      <c r="R144" s="4"/>
      <c r="T144">
        <v>1</v>
      </c>
      <c r="U144" s="4"/>
      <c r="W144" s="4"/>
      <c r="Y144" s="19">
        <f t="shared" si="8"/>
        <v>0</v>
      </c>
      <c r="Z144" s="5"/>
    </row>
    <row r="145" spans="1:25" ht="10.5" customHeight="1">
      <c r="A145" s="2"/>
      <c r="D145" s="15"/>
      <c r="F145" s="5"/>
      <c r="G145" s="3"/>
      <c r="I145" s="17"/>
      <c r="K145" s="5"/>
      <c r="O145" s="2"/>
      <c r="Q145" s="4"/>
      <c r="R145" s="15"/>
      <c r="T145" s="5"/>
      <c r="U145" s="3"/>
      <c r="W145" s="17"/>
      <c r="Y145" s="5"/>
    </row>
    <row r="146" ht="10.5" customHeight="1"/>
    <row r="147" ht="10.5" customHeight="1"/>
    <row r="148" ht="12.75">
      <c r="I148" s="17"/>
    </row>
    <row r="151" spans="4:18" ht="12">
      <c r="D151" s="2"/>
      <c r="R151" s="2"/>
    </row>
    <row r="152" spans="1:20" ht="12.75">
      <c r="A152" s="11" t="s">
        <v>100</v>
      </c>
      <c r="D152" s="7"/>
      <c r="F152" s="142"/>
      <c r="O152" s="11" t="s">
        <v>101</v>
      </c>
      <c r="Q152" s="4"/>
      <c r="R152" s="7"/>
      <c r="T152" s="5"/>
    </row>
    <row r="153" spans="1:26" ht="12.75">
      <c r="A153" s="1" t="s">
        <v>0</v>
      </c>
      <c r="B153" s="6" t="s">
        <v>8</v>
      </c>
      <c r="C153" s="38" t="s">
        <v>15</v>
      </c>
      <c r="D153" s="6" t="s">
        <v>9</v>
      </c>
      <c r="E153" s="9" t="s">
        <v>10</v>
      </c>
      <c r="F153" s="9" t="s">
        <v>64</v>
      </c>
      <c r="G153" s="6" t="s">
        <v>1</v>
      </c>
      <c r="H153" s="6" t="s">
        <v>20</v>
      </c>
      <c r="I153" s="13" t="s">
        <v>21</v>
      </c>
      <c r="J153" s="6" t="s">
        <v>22</v>
      </c>
      <c r="K153" s="14" t="s">
        <v>23</v>
      </c>
      <c r="L153" s="6" t="s">
        <v>24</v>
      </c>
      <c r="O153" s="1" t="s">
        <v>0</v>
      </c>
      <c r="P153" s="6" t="s">
        <v>8</v>
      </c>
      <c r="Q153" s="38" t="s">
        <v>15</v>
      </c>
      <c r="R153" s="6" t="s">
        <v>9</v>
      </c>
      <c r="S153" s="9" t="s">
        <v>10</v>
      </c>
      <c r="T153" s="9" t="s">
        <v>64</v>
      </c>
      <c r="U153" s="6" t="s">
        <v>1</v>
      </c>
      <c r="V153" s="6" t="s">
        <v>20</v>
      </c>
      <c r="W153" s="13" t="s">
        <v>21</v>
      </c>
      <c r="X153" s="6" t="s">
        <v>22</v>
      </c>
      <c r="Y153" s="14" t="s">
        <v>23</v>
      </c>
      <c r="Z153" s="6" t="s">
        <v>24</v>
      </c>
    </row>
    <row r="154" spans="1:26" ht="12.75">
      <c r="A154" s="29" t="s">
        <v>2</v>
      </c>
      <c r="B154" s="2">
        <v>1</v>
      </c>
      <c r="C154" s="16">
        <v>0.05</v>
      </c>
      <c r="D154" s="31"/>
      <c r="E154" s="31"/>
      <c r="F154" s="29">
        <v>1</v>
      </c>
      <c r="G154" s="31"/>
      <c r="H154" s="29"/>
      <c r="I154" s="4"/>
      <c r="J154" s="29"/>
      <c r="K154" s="36">
        <f>H154/0.133</f>
        <v>0</v>
      </c>
      <c r="L154" s="5">
        <f>AVERAGE(K154:K156)</f>
        <v>0</v>
      </c>
      <c r="O154" s="29" t="s">
        <v>2</v>
      </c>
      <c r="P154" s="2">
        <v>1</v>
      </c>
      <c r="Q154" s="16">
        <v>0.05</v>
      </c>
      <c r="R154" s="31"/>
      <c r="S154" s="31"/>
      <c r="T154" s="29">
        <v>1</v>
      </c>
      <c r="U154" s="31"/>
      <c r="V154" s="29"/>
      <c r="W154" s="31"/>
      <c r="X154" s="29"/>
      <c r="Y154" s="36">
        <f>V154/0.133</f>
        <v>0</v>
      </c>
      <c r="Z154" s="5">
        <f>AVERAGE(Y154:Y156)</f>
        <v>0</v>
      </c>
    </row>
    <row r="155" spans="1:26" ht="12.75">
      <c r="A155" s="29" t="s">
        <v>2</v>
      </c>
      <c r="B155" s="2">
        <v>26</v>
      </c>
      <c r="C155" s="16">
        <v>0.6</v>
      </c>
      <c r="D155" s="31"/>
      <c r="E155" s="31"/>
      <c r="F155" s="29">
        <v>1</v>
      </c>
      <c r="G155" s="31"/>
      <c r="H155" s="29"/>
      <c r="I155" s="4"/>
      <c r="J155" s="29"/>
      <c r="K155" s="36">
        <f aca="true" t="shared" si="9" ref="K155:K183">H155/0.133</f>
        <v>0</v>
      </c>
      <c r="L155" s="5"/>
      <c r="O155" s="29" t="s">
        <v>2</v>
      </c>
      <c r="P155" s="2">
        <v>26</v>
      </c>
      <c r="Q155" s="16">
        <v>0.6</v>
      </c>
      <c r="R155" s="31"/>
      <c r="S155" s="31"/>
      <c r="T155" s="29">
        <v>1</v>
      </c>
      <c r="U155" s="31"/>
      <c r="V155" s="29"/>
      <c r="W155" s="31"/>
      <c r="X155" s="29"/>
      <c r="Y155" s="36">
        <f aca="true" t="shared" si="10" ref="Y155:Y183">V155/0.133</f>
        <v>0</v>
      </c>
      <c r="Z155" s="5"/>
    </row>
    <row r="156" spans="1:26" ht="12.75">
      <c r="A156" s="2" t="s">
        <v>2</v>
      </c>
      <c r="B156" s="2">
        <v>38</v>
      </c>
      <c r="C156" s="16">
        <v>1.1</v>
      </c>
      <c r="D156" s="4"/>
      <c r="F156">
        <v>1</v>
      </c>
      <c r="G156" s="4"/>
      <c r="I156" s="4"/>
      <c r="K156" s="19">
        <f t="shared" si="9"/>
        <v>0</v>
      </c>
      <c r="L156" s="5"/>
      <c r="O156" s="2" t="s">
        <v>2</v>
      </c>
      <c r="P156" s="2">
        <v>38</v>
      </c>
      <c r="Q156" s="16">
        <v>1.1</v>
      </c>
      <c r="R156" s="4"/>
      <c r="T156">
        <v>1</v>
      </c>
      <c r="U156" s="4"/>
      <c r="W156" s="4"/>
      <c r="Y156" s="19">
        <f t="shared" si="10"/>
        <v>0</v>
      </c>
      <c r="Z156" s="5"/>
    </row>
    <row r="157" spans="1:26" ht="12.75">
      <c r="A157" s="2" t="s">
        <v>3</v>
      </c>
      <c r="B157" s="2">
        <v>12</v>
      </c>
      <c r="C157" s="16">
        <v>0.25</v>
      </c>
      <c r="D157" s="56"/>
      <c r="E157" s="55"/>
      <c r="F157" s="52">
        <v>1</v>
      </c>
      <c r="G157" s="57"/>
      <c r="H157" s="57"/>
      <c r="I157" s="55"/>
      <c r="K157" s="19">
        <f t="shared" si="9"/>
        <v>0</v>
      </c>
      <c r="L157" s="58">
        <v>0</v>
      </c>
      <c r="O157" s="2" t="s">
        <v>3</v>
      </c>
      <c r="P157" s="2">
        <v>12</v>
      </c>
      <c r="Q157" s="16">
        <v>0.25</v>
      </c>
      <c r="R157" s="4"/>
      <c r="S157" s="4"/>
      <c r="T157">
        <v>1</v>
      </c>
      <c r="U157" s="4"/>
      <c r="W157" s="4"/>
      <c r="Y157" s="19">
        <f t="shared" si="10"/>
        <v>0</v>
      </c>
      <c r="Z157" s="5">
        <f>AVERAGE(Y157:Y159)</f>
        <v>0.03258145363408521</v>
      </c>
    </row>
    <row r="158" spans="1:26" ht="12.75">
      <c r="A158" s="2" t="s">
        <v>3</v>
      </c>
      <c r="B158" s="2">
        <v>17</v>
      </c>
      <c r="C158" s="16">
        <v>0.6</v>
      </c>
      <c r="D158" s="4"/>
      <c r="E158" s="4"/>
      <c r="F158">
        <v>1</v>
      </c>
      <c r="G158" s="16"/>
      <c r="I158" s="4"/>
      <c r="K158" s="19">
        <f t="shared" si="9"/>
        <v>0</v>
      </c>
      <c r="L158" s="5"/>
      <c r="O158" s="2" t="s">
        <v>3</v>
      </c>
      <c r="P158" s="2">
        <v>17</v>
      </c>
      <c r="Q158" s="16">
        <v>0.6</v>
      </c>
      <c r="R158" s="4"/>
      <c r="S158" s="4"/>
      <c r="T158">
        <v>1</v>
      </c>
      <c r="U158" s="16"/>
      <c r="W158" s="4"/>
      <c r="Y158" s="19">
        <f t="shared" si="10"/>
        <v>0</v>
      </c>
      <c r="Z158" s="5"/>
    </row>
    <row r="159" spans="1:26" ht="12.75">
      <c r="A159" s="2" t="s">
        <v>3</v>
      </c>
      <c r="B159" s="60">
        <v>49</v>
      </c>
      <c r="C159" s="61">
        <v>1.7</v>
      </c>
      <c r="D159" s="4"/>
      <c r="E159" s="7"/>
      <c r="F159">
        <v>1</v>
      </c>
      <c r="G159" s="4"/>
      <c r="I159" s="4"/>
      <c r="K159" s="19">
        <f t="shared" si="9"/>
        <v>0</v>
      </c>
      <c r="L159" s="5"/>
      <c r="O159" s="2" t="s">
        <v>3</v>
      </c>
      <c r="P159" s="60">
        <v>49</v>
      </c>
      <c r="Q159" s="61">
        <v>1.7</v>
      </c>
      <c r="R159" s="4">
        <v>0.195</v>
      </c>
      <c r="S159" s="7"/>
      <c r="T159">
        <v>1</v>
      </c>
      <c r="U159" s="5">
        <v>0.013</v>
      </c>
      <c r="V159" s="5">
        <v>0.013</v>
      </c>
      <c r="W159" s="4">
        <f>100*V159/R159</f>
        <v>6.666666666666667</v>
      </c>
      <c r="Y159" s="19">
        <f t="shared" si="10"/>
        <v>0.09774436090225563</v>
      </c>
      <c r="Z159" s="5"/>
    </row>
    <row r="160" spans="1:26" ht="12.75">
      <c r="A160" s="2" t="s">
        <v>11</v>
      </c>
      <c r="B160" s="62">
        <v>2</v>
      </c>
      <c r="C160" s="63">
        <v>0.15</v>
      </c>
      <c r="D160" s="4">
        <v>0.036</v>
      </c>
      <c r="E160" s="7"/>
      <c r="F160">
        <v>1</v>
      </c>
      <c r="G160" s="5">
        <v>0.004</v>
      </c>
      <c r="H160" s="5">
        <v>0.004</v>
      </c>
      <c r="I160" s="16">
        <f>100*H160/D160</f>
        <v>11.111111111111112</v>
      </c>
      <c r="K160" s="19">
        <f t="shared" si="9"/>
        <v>0.03007518796992481</v>
      </c>
      <c r="L160" s="5">
        <f>AVERAGE(K160:K162)</f>
        <v>0.010025062656641603</v>
      </c>
      <c r="O160" s="2" t="s">
        <v>11</v>
      </c>
      <c r="P160" s="62">
        <v>2</v>
      </c>
      <c r="Q160" s="63">
        <v>0.15</v>
      </c>
      <c r="R160" s="4"/>
      <c r="S160" s="7"/>
      <c r="T160">
        <v>1</v>
      </c>
      <c r="U160" s="4"/>
      <c r="V160" s="4"/>
      <c r="W160" s="4"/>
      <c r="Y160" s="19">
        <f t="shared" si="10"/>
        <v>0</v>
      </c>
      <c r="Z160" s="5">
        <f>AVERAGE(Y160:Y162)</f>
        <v>0</v>
      </c>
    </row>
    <row r="161" spans="1:26" ht="12.75">
      <c r="A161" s="2" t="s">
        <v>11</v>
      </c>
      <c r="B161" s="62">
        <v>27</v>
      </c>
      <c r="C161" s="63">
        <v>0.5</v>
      </c>
      <c r="D161" s="4"/>
      <c r="E161" s="7"/>
      <c r="F161">
        <v>1</v>
      </c>
      <c r="G161" s="5"/>
      <c r="H161" s="5"/>
      <c r="I161" s="16"/>
      <c r="K161" s="19">
        <f t="shared" si="9"/>
        <v>0</v>
      </c>
      <c r="L161" s="5"/>
      <c r="O161" s="2" t="s">
        <v>11</v>
      </c>
      <c r="P161" s="62">
        <v>27</v>
      </c>
      <c r="Q161" s="63">
        <v>0.5</v>
      </c>
      <c r="R161" s="4"/>
      <c r="S161" s="7"/>
      <c r="T161">
        <v>1</v>
      </c>
      <c r="U161" s="4"/>
      <c r="V161" s="4"/>
      <c r="W161" s="4"/>
      <c r="Y161" s="19">
        <f t="shared" si="10"/>
        <v>0</v>
      </c>
      <c r="Z161" s="5"/>
    </row>
    <row r="162" spans="1:26" ht="12.75">
      <c r="A162" s="2" t="s">
        <v>11</v>
      </c>
      <c r="B162" s="62">
        <v>50</v>
      </c>
      <c r="C162" s="63">
        <v>1</v>
      </c>
      <c r="D162" s="4"/>
      <c r="E162" s="7"/>
      <c r="F162">
        <v>1</v>
      </c>
      <c r="G162" s="4"/>
      <c r="H162" s="4"/>
      <c r="I162" s="16"/>
      <c r="K162" s="19">
        <f t="shared" si="9"/>
        <v>0</v>
      </c>
      <c r="L162" s="5"/>
      <c r="O162" s="2" t="s">
        <v>11</v>
      </c>
      <c r="P162" s="62">
        <v>50</v>
      </c>
      <c r="Q162" s="63">
        <v>1</v>
      </c>
      <c r="R162" s="4"/>
      <c r="S162" s="7"/>
      <c r="T162">
        <v>1</v>
      </c>
      <c r="U162" s="4"/>
      <c r="W162" s="4"/>
      <c r="Y162" s="19">
        <f t="shared" si="10"/>
        <v>0</v>
      </c>
      <c r="Z162" s="5"/>
    </row>
    <row r="163" spans="1:26" ht="12.75">
      <c r="A163" s="2" t="s">
        <v>12</v>
      </c>
      <c r="B163" s="62">
        <v>1</v>
      </c>
      <c r="C163" s="63">
        <v>0.05</v>
      </c>
      <c r="D163" s="47">
        <v>0.91</v>
      </c>
      <c r="E163" s="41"/>
      <c r="F163" s="2">
        <v>1</v>
      </c>
      <c r="G163" s="16">
        <v>0.09</v>
      </c>
      <c r="H163" s="16">
        <v>0.09</v>
      </c>
      <c r="I163" s="16">
        <f>100*H163/D163</f>
        <v>9.89010989010989</v>
      </c>
      <c r="K163" s="19">
        <f t="shared" si="9"/>
        <v>0.6766917293233082</v>
      </c>
      <c r="L163" s="5">
        <f>AVERAGE(K163:K165)</f>
        <v>0.22556390977443608</v>
      </c>
      <c r="O163" s="2" t="s">
        <v>12</v>
      </c>
      <c r="P163" s="62">
        <v>1</v>
      </c>
      <c r="Q163" s="63">
        <v>0.05</v>
      </c>
      <c r="R163" s="15"/>
      <c r="S163" s="7"/>
      <c r="T163">
        <v>1</v>
      </c>
      <c r="U163" s="4"/>
      <c r="V163" s="4"/>
      <c r="W163" s="4"/>
      <c r="Y163" s="19">
        <f t="shared" si="10"/>
        <v>0</v>
      </c>
      <c r="Z163" s="5">
        <f>AVERAGE(Y163:Y165)</f>
        <v>0</v>
      </c>
    </row>
    <row r="164" spans="1:26" ht="12.75">
      <c r="A164" s="2" t="s">
        <v>12</v>
      </c>
      <c r="B164" s="62">
        <v>30</v>
      </c>
      <c r="C164" s="63">
        <v>0.6</v>
      </c>
      <c r="D164" s="4"/>
      <c r="E164" s="7"/>
      <c r="F164">
        <v>1</v>
      </c>
      <c r="G164" s="4"/>
      <c r="H164" s="4"/>
      <c r="I164" s="16"/>
      <c r="K164" s="19">
        <f t="shared" si="9"/>
        <v>0</v>
      </c>
      <c r="L164" s="5"/>
      <c r="O164" s="2" t="s">
        <v>12</v>
      </c>
      <c r="P164" s="62">
        <v>30</v>
      </c>
      <c r="Q164" s="63">
        <v>0.6</v>
      </c>
      <c r="R164" s="4"/>
      <c r="S164" s="7"/>
      <c r="T164">
        <v>1</v>
      </c>
      <c r="U164" s="4"/>
      <c r="V164" s="4"/>
      <c r="W164" s="4"/>
      <c r="Y164" s="19">
        <f t="shared" si="10"/>
        <v>0</v>
      </c>
      <c r="Z164" s="5"/>
    </row>
    <row r="165" spans="1:26" ht="12.75">
      <c r="A165" s="2" t="s">
        <v>12</v>
      </c>
      <c r="B165" s="62">
        <v>35</v>
      </c>
      <c r="C165" s="63">
        <v>0.6</v>
      </c>
      <c r="D165" s="4"/>
      <c r="E165" s="7"/>
      <c r="F165">
        <v>1</v>
      </c>
      <c r="G165" s="4"/>
      <c r="H165" s="4"/>
      <c r="I165" s="16"/>
      <c r="K165" s="19">
        <f t="shared" si="9"/>
        <v>0</v>
      </c>
      <c r="L165" s="5"/>
      <c r="O165" s="2" t="s">
        <v>12</v>
      </c>
      <c r="P165" s="62">
        <v>35</v>
      </c>
      <c r="Q165" s="63">
        <v>0.6</v>
      </c>
      <c r="R165" s="39"/>
      <c r="S165" s="41"/>
      <c r="T165" s="2">
        <v>1</v>
      </c>
      <c r="U165" s="39"/>
      <c r="V165" s="39"/>
      <c r="W165" s="4"/>
      <c r="X165" s="2"/>
      <c r="Y165" s="19">
        <f t="shared" si="10"/>
        <v>0</v>
      </c>
      <c r="Z165" s="5"/>
    </row>
    <row r="166" spans="1:26" ht="12.75">
      <c r="A166" s="2" t="s">
        <v>13</v>
      </c>
      <c r="B166" s="62">
        <v>9</v>
      </c>
      <c r="C166" s="63">
        <v>1.2</v>
      </c>
      <c r="D166" s="4"/>
      <c r="E166" s="7"/>
      <c r="F166">
        <v>1</v>
      </c>
      <c r="G166" s="4"/>
      <c r="H166" s="4"/>
      <c r="I166" s="16"/>
      <c r="K166" s="19">
        <f t="shared" si="9"/>
        <v>0</v>
      </c>
      <c r="L166" s="5">
        <f>AVERAGE(K166:K168)</f>
        <v>0</v>
      </c>
      <c r="O166" s="2" t="s">
        <v>13</v>
      </c>
      <c r="P166" s="62">
        <v>9</v>
      </c>
      <c r="Q166" s="63">
        <v>1.2</v>
      </c>
      <c r="R166" s="4"/>
      <c r="S166" s="7"/>
      <c r="T166">
        <v>1</v>
      </c>
      <c r="U166" s="4"/>
      <c r="W166" s="4"/>
      <c r="Y166" s="19">
        <f t="shared" si="10"/>
        <v>0</v>
      </c>
      <c r="Z166" s="5">
        <f>AVERAGE(Y166:Y168)</f>
        <v>0</v>
      </c>
    </row>
    <row r="167" spans="1:26" ht="12.75">
      <c r="A167" s="2" t="s">
        <v>13</v>
      </c>
      <c r="B167" s="62">
        <v>29</v>
      </c>
      <c r="C167" s="63">
        <v>1.5</v>
      </c>
      <c r="D167" s="4"/>
      <c r="E167" s="7"/>
      <c r="F167">
        <v>1</v>
      </c>
      <c r="G167" s="4"/>
      <c r="H167" s="4"/>
      <c r="I167" s="16"/>
      <c r="K167" s="19">
        <f t="shared" si="9"/>
        <v>0</v>
      </c>
      <c r="L167" s="5"/>
      <c r="O167" s="2" t="s">
        <v>13</v>
      </c>
      <c r="P167" s="62">
        <v>29</v>
      </c>
      <c r="Q167" s="63">
        <v>1.5</v>
      </c>
      <c r="R167" s="4"/>
      <c r="S167" s="7"/>
      <c r="T167">
        <v>1</v>
      </c>
      <c r="U167" s="4"/>
      <c r="W167" s="4"/>
      <c r="Y167" s="19">
        <f t="shared" si="10"/>
        <v>0</v>
      </c>
      <c r="Z167" s="5"/>
    </row>
    <row r="168" spans="1:26" ht="12.75">
      <c r="A168" s="2" t="s">
        <v>13</v>
      </c>
      <c r="B168" s="62">
        <v>46</v>
      </c>
      <c r="C168" s="63">
        <v>1.7</v>
      </c>
      <c r="D168" s="4"/>
      <c r="E168" s="7"/>
      <c r="F168">
        <v>1</v>
      </c>
      <c r="G168" s="4"/>
      <c r="H168" s="4"/>
      <c r="I168" s="16"/>
      <c r="K168" s="19">
        <f t="shared" si="9"/>
        <v>0</v>
      </c>
      <c r="L168" s="5"/>
      <c r="O168" s="2" t="s">
        <v>13</v>
      </c>
      <c r="P168" s="62">
        <v>46</v>
      </c>
      <c r="Q168" s="63">
        <v>1.7</v>
      </c>
      <c r="R168" s="4"/>
      <c r="S168" s="7"/>
      <c r="T168">
        <v>1</v>
      </c>
      <c r="U168" s="4"/>
      <c r="W168" s="4"/>
      <c r="Y168" s="19">
        <f t="shared" si="10"/>
        <v>0</v>
      </c>
      <c r="Z168" s="5"/>
    </row>
    <row r="169" spans="1:26" ht="12.75">
      <c r="A169" s="2" t="s">
        <v>14</v>
      </c>
      <c r="B169" s="62">
        <v>4</v>
      </c>
      <c r="C169" s="63">
        <v>0.35</v>
      </c>
      <c r="D169" s="4"/>
      <c r="E169" s="7"/>
      <c r="F169">
        <v>1</v>
      </c>
      <c r="G169" s="4"/>
      <c r="H169" s="4"/>
      <c r="I169" s="16"/>
      <c r="K169" s="19">
        <f t="shared" si="9"/>
        <v>0</v>
      </c>
      <c r="L169" s="5">
        <f>AVERAGE(K169:K171)</f>
        <v>0.05012531328320802</v>
      </c>
      <c r="O169" s="2" t="s">
        <v>14</v>
      </c>
      <c r="P169" s="62">
        <v>4</v>
      </c>
      <c r="Q169" s="63">
        <v>0.35</v>
      </c>
      <c r="R169" s="4"/>
      <c r="S169" s="7"/>
      <c r="T169">
        <v>1</v>
      </c>
      <c r="U169" s="4"/>
      <c r="V169" s="4"/>
      <c r="W169" s="4"/>
      <c r="Y169" s="19">
        <f t="shared" si="10"/>
        <v>0</v>
      </c>
      <c r="Z169" s="5">
        <f>AVERAGE(Y169:Y171)</f>
        <v>0</v>
      </c>
    </row>
    <row r="170" spans="1:26" ht="12.75">
      <c r="A170" s="2" t="s">
        <v>14</v>
      </c>
      <c r="B170" s="62">
        <v>22</v>
      </c>
      <c r="C170" s="63">
        <v>0.9</v>
      </c>
      <c r="D170" s="4">
        <v>0.11</v>
      </c>
      <c r="E170" s="7"/>
      <c r="F170">
        <v>1</v>
      </c>
      <c r="G170" s="4">
        <v>0.02</v>
      </c>
      <c r="H170" s="4">
        <v>0.02</v>
      </c>
      <c r="I170" s="16">
        <f>100*H170/D170</f>
        <v>18.181818181818183</v>
      </c>
      <c r="K170" s="19">
        <f t="shared" si="9"/>
        <v>0.15037593984962405</v>
      </c>
      <c r="L170" s="5"/>
      <c r="O170" s="2" t="s">
        <v>14</v>
      </c>
      <c r="P170" s="62">
        <v>22</v>
      </c>
      <c r="Q170" s="63">
        <v>0.9</v>
      </c>
      <c r="R170" s="4"/>
      <c r="S170" s="7"/>
      <c r="T170">
        <v>1</v>
      </c>
      <c r="U170" s="4"/>
      <c r="V170" s="5"/>
      <c r="W170" s="4"/>
      <c r="Y170" s="19">
        <f t="shared" si="10"/>
        <v>0</v>
      </c>
      <c r="Z170" s="5"/>
    </row>
    <row r="171" spans="1:26" ht="12.75">
      <c r="A171" s="2" t="s">
        <v>14</v>
      </c>
      <c r="B171" s="62">
        <v>43</v>
      </c>
      <c r="C171" s="63">
        <v>1.2</v>
      </c>
      <c r="D171" s="4"/>
      <c r="E171" s="7"/>
      <c r="F171">
        <v>1</v>
      </c>
      <c r="G171" s="4"/>
      <c r="H171" s="4"/>
      <c r="I171" s="16"/>
      <c r="K171" s="19">
        <f t="shared" si="9"/>
        <v>0</v>
      </c>
      <c r="L171" s="5"/>
      <c r="O171" s="2" t="s">
        <v>14</v>
      </c>
      <c r="P171" s="62">
        <v>43</v>
      </c>
      <c r="Q171" s="63">
        <v>1.2</v>
      </c>
      <c r="R171" s="4"/>
      <c r="S171" s="7"/>
      <c r="T171">
        <v>1</v>
      </c>
      <c r="U171" s="4"/>
      <c r="W171" s="4"/>
      <c r="Y171" s="19">
        <f t="shared" si="10"/>
        <v>0</v>
      </c>
      <c r="Z171" s="5"/>
    </row>
    <row r="172" spans="1:26" ht="12.75">
      <c r="A172" s="2" t="s">
        <v>4</v>
      </c>
      <c r="B172" s="62">
        <v>12</v>
      </c>
      <c r="C172" s="63">
        <v>0.7</v>
      </c>
      <c r="D172" s="4"/>
      <c r="F172">
        <v>1</v>
      </c>
      <c r="G172" s="4"/>
      <c r="H172" s="4"/>
      <c r="I172" s="16"/>
      <c r="K172" s="19">
        <f t="shared" si="9"/>
        <v>0</v>
      </c>
      <c r="L172" s="5">
        <f>AVERAGE(K172:K174)</f>
        <v>0</v>
      </c>
      <c r="O172" s="2" t="s">
        <v>4</v>
      </c>
      <c r="P172" s="62">
        <v>12</v>
      </c>
      <c r="Q172" s="63">
        <v>0.7</v>
      </c>
      <c r="R172" s="4"/>
      <c r="T172">
        <v>1</v>
      </c>
      <c r="U172" s="4"/>
      <c r="V172" s="4"/>
      <c r="W172" s="4"/>
      <c r="Y172" s="19">
        <f t="shared" si="10"/>
        <v>0</v>
      </c>
      <c r="Z172" s="5">
        <f>AVERAGE(Y172:Y174)</f>
        <v>0</v>
      </c>
    </row>
    <row r="173" spans="1:26" ht="12.75">
      <c r="A173" s="2" t="s">
        <v>4</v>
      </c>
      <c r="B173" s="62">
        <v>33</v>
      </c>
      <c r="C173" s="63">
        <v>1.3</v>
      </c>
      <c r="D173" s="4"/>
      <c r="F173">
        <v>1</v>
      </c>
      <c r="G173" s="4"/>
      <c r="H173" s="4"/>
      <c r="I173" s="16"/>
      <c r="K173" s="19">
        <f t="shared" si="9"/>
        <v>0</v>
      </c>
      <c r="L173" s="5"/>
      <c r="O173" s="2" t="s">
        <v>4</v>
      </c>
      <c r="P173" s="62">
        <v>33</v>
      </c>
      <c r="Q173" s="63">
        <v>1.3</v>
      </c>
      <c r="R173" s="4"/>
      <c r="T173">
        <v>1</v>
      </c>
      <c r="U173" s="5"/>
      <c r="V173" s="5"/>
      <c r="W173" s="4"/>
      <c r="Y173" s="19">
        <f t="shared" si="10"/>
        <v>0</v>
      </c>
      <c r="Z173" s="5"/>
    </row>
    <row r="174" spans="1:26" ht="12.75">
      <c r="A174" s="2" t="s">
        <v>4</v>
      </c>
      <c r="B174" s="62">
        <v>39</v>
      </c>
      <c r="C174" s="63">
        <v>1.4</v>
      </c>
      <c r="D174" s="4"/>
      <c r="F174">
        <v>1</v>
      </c>
      <c r="G174" s="4"/>
      <c r="H174" s="4"/>
      <c r="I174" s="16"/>
      <c r="K174" s="19">
        <f t="shared" si="9"/>
        <v>0</v>
      </c>
      <c r="L174" s="5"/>
      <c r="O174" s="2" t="s">
        <v>4</v>
      </c>
      <c r="P174" s="62">
        <v>39</v>
      </c>
      <c r="Q174" s="63">
        <v>1.4</v>
      </c>
      <c r="R174" s="4"/>
      <c r="T174">
        <v>1</v>
      </c>
      <c r="U174" s="4"/>
      <c r="W174" s="4"/>
      <c r="Y174" s="19">
        <f t="shared" si="10"/>
        <v>0</v>
      </c>
      <c r="Z174" s="5"/>
    </row>
    <row r="175" spans="1:26" ht="12.75">
      <c r="A175" s="2" t="s">
        <v>5</v>
      </c>
      <c r="B175" s="62">
        <v>11</v>
      </c>
      <c r="C175" s="63">
        <v>0.6</v>
      </c>
      <c r="D175" s="4"/>
      <c r="F175">
        <v>1</v>
      </c>
      <c r="G175" s="4"/>
      <c r="H175" s="4"/>
      <c r="I175" s="16"/>
      <c r="K175" s="19">
        <f t="shared" si="9"/>
        <v>0</v>
      </c>
      <c r="L175" s="5">
        <f>AVERAGE(K173:K175)</f>
        <v>0</v>
      </c>
      <c r="O175" s="2" t="s">
        <v>5</v>
      </c>
      <c r="P175" s="62">
        <v>11</v>
      </c>
      <c r="Q175" s="63">
        <v>0.6</v>
      </c>
      <c r="R175" s="4"/>
      <c r="T175">
        <v>1</v>
      </c>
      <c r="U175" s="4"/>
      <c r="W175" s="4"/>
      <c r="Y175" s="19">
        <f t="shared" si="10"/>
        <v>0</v>
      </c>
      <c r="Z175" s="5">
        <f>AVERAGE(Y173:Y175)</f>
        <v>0</v>
      </c>
    </row>
    <row r="176" spans="1:26" ht="12.75">
      <c r="A176" s="2" t="s">
        <v>5</v>
      </c>
      <c r="B176" s="62">
        <v>30</v>
      </c>
      <c r="C176" s="63">
        <v>1.6</v>
      </c>
      <c r="D176" s="4"/>
      <c r="F176">
        <v>1</v>
      </c>
      <c r="G176" s="4"/>
      <c r="H176" s="4"/>
      <c r="I176" s="16"/>
      <c r="K176" s="19">
        <f t="shared" si="9"/>
        <v>0</v>
      </c>
      <c r="L176" s="5"/>
      <c r="O176" s="2" t="s">
        <v>5</v>
      </c>
      <c r="P176" s="62">
        <v>30</v>
      </c>
      <c r="Q176" s="63">
        <v>1.6</v>
      </c>
      <c r="R176" s="4"/>
      <c r="T176">
        <v>1</v>
      </c>
      <c r="U176" s="4"/>
      <c r="W176" s="4"/>
      <c r="Y176" s="19">
        <f t="shared" si="10"/>
        <v>0</v>
      </c>
      <c r="Z176" s="5"/>
    </row>
    <row r="177" spans="1:26" ht="12.75">
      <c r="A177" s="2" t="s">
        <v>5</v>
      </c>
      <c r="B177" s="62">
        <v>36</v>
      </c>
      <c r="C177" s="63">
        <v>1.9</v>
      </c>
      <c r="D177" s="4"/>
      <c r="F177">
        <v>1</v>
      </c>
      <c r="G177" s="4"/>
      <c r="H177" s="4"/>
      <c r="I177" s="16"/>
      <c r="K177" s="19">
        <f t="shared" si="9"/>
        <v>0</v>
      </c>
      <c r="L177" s="5"/>
      <c r="O177" s="2" t="s">
        <v>5</v>
      </c>
      <c r="P177" s="62">
        <v>36</v>
      </c>
      <c r="Q177" s="63">
        <v>1.9</v>
      </c>
      <c r="R177" s="4"/>
      <c r="T177">
        <v>1</v>
      </c>
      <c r="U177" s="4"/>
      <c r="W177" s="4"/>
      <c r="Y177" s="19">
        <f t="shared" si="10"/>
        <v>0</v>
      </c>
      <c r="Z177" s="5"/>
    </row>
    <row r="178" spans="1:26" ht="12.75">
      <c r="A178" s="2" t="s">
        <v>6</v>
      </c>
      <c r="B178" s="62">
        <v>5</v>
      </c>
      <c r="C178" s="63">
        <v>0.3</v>
      </c>
      <c r="D178" s="15">
        <v>0.209</v>
      </c>
      <c r="F178">
        <v>1</v>
      </c>
      <c r="G178" s="4">
        <v>0.02</v>
      </c>
      <c r="H178" s="4">
        <v>0.02</v>
      </c>
      <c r="I178" s="16">
        <f>100*H178/D178</f>
        <v>9.569377990430622</v>
      </c>
      <c r="K178" s="19">
        <f t="shared" si="9"/>
        <v>0.15037593984962405</v>
      </c>
      <c r="L178" s="5">
        <f>AVERAGE(K178:K180)</f>
        <v>0.05012531328320802</v>
      </c>
      <c r="O178" s="2" t="s">
        <v>6</v>
      </c>
      <c r="P178" s="62">
        <v>5</v>
      </c>
      <c r="Q178" s="63">
        <v>0.3</v>
      </c>
      <c r="R178" s="15"/>
      <c r="T178">
        <v>1</v>
      </c>
      <c r="U178" s="4"/>
      <c r="W178" s="4"/>
      <c r="Y178" s="19">
        <f t="shared" si="10"/>
        <v>0</v>
      </c>
      <c r="Z178" s="5">
        <f>AVERAGE(Y178:Y180)</f>
        <v>0</v>
      </c>
    </row>
    <row r="179" spans="1:26" ht="12.75">
      <c r="A179" s="2" t="s">
        <v>6</v>
      </c>
      <c r="B179" s="62">
        <v>19</v>
      </c>
      <c r="C179" s="63">
        <v>0.7</v>
      </c>
      <c r="D179" s="15"/>
      <c r="F179">
        <v>1</v>
      </c>
      <c r="G179" s="4"/>
      <c r="I179" s="4"/>
      <c r="K179" s="19">
        <f t="shared" si="9"/>
        <v>0</v>
      </c>
      <c r="L179" s="5"/>
      <c r="O179" s="2" t="s">
        <v>6</v>
      </c>
      <c r="P179" s="62">
        <v>19</v>
      </c>
      <c r="Q179" s="63">
        <v>0.7</v>
      </c>
      <c r="R179" s="15"/>
      <c r="T179">
        <v>1</v>
      </c>
      <c r="U179" s="4"/>
      <c r="W179" s="4"/>
      <c r="Y179" s="19">
        <f t="shared" si="10"/>
        <v>0</v>
      </c>
      <c r="Z179" s="5"/>
    </row>
    <row r="180" spans="1:26" ht="12.75">
      <c r="A180" s="2" t="s">
        <v>6</v>
      </c>
      <c r="B180" s="62">
        <v>46</v>
      </c>
      <c r="C180" s="63">
        <v>0.8</v>
      </c>
      <c r="D180" s="15"/>
      <c r="F180">
        <v>1</v>
      </c>
      <c r="G180" s="4"/>
      <c r="I180" s="4"/>
      <c r="K180" s="19">
        <f t="shared" si="9"/>
        <v>0</v>
      </c>
      <c r="L180" s="5"/>
      <c r="O180" s="2" t="s">
        <v>6</v>
      </c>
      <c r="P180" s="62">
        <v>46</v>
      </c>
      <c r="Q180" s="63">
        <v>0.8</v>
      </c>
      <c r="R180" s="15"/>
      <c r="T180">
        <v>1</v>
      </c>
      <c r="U180" s="4"/>
      <c r="W180" s="4"/>
      <c r="Y180" s="19">
        <f t="shared" si="10"/>
        <v>0</v>
      </c>
      <c r="Z180" s="5"/>
    </row>
    <row r="181" spans="1:26" ht="12.75">
      <c r="A181" s="2" t="s">
        <v>7</v>
      </c>
      <c r="B181" s="62">
        <v>6</v>
      </c>
      <c r="C181" s="63">
        <v>0.4</v>
      </c>
      <c r="D181" s="4"/>
      <c r="F181">
        <v>1</v>
      </c>
      <c r="G181" s="4"/>
      <c r="I181" s="4"/>
      <c r="K181" s="19">
        <f t="shared" si="9"/>
        <v>0</v>
      </c>
      <c r="L181" s="5">
        <f>AVERAGE(K181:K183)</f>
        <v>0</v>
      </c>
      <c r="O181" s="2" t="s">
        <v>7</v>
      </c>
      <c r="P181" s="62">
        <v>6</v>
      </c>
      <c r="Q181" s="63">
        <v>0.4</v>
      </c>
      <c r="R181" s="4"/>
      <c r="T181">
        <v>1</v>
      </c>
      <c r="U181" s="4"/>
      <c r="W181" s="4"/>
      <c r="Y181" s="19">
        <f t="shared" si="10"/>
        <v>0</v>
      </c>
      <c r="Z181" s="5">
        <f>AVERAGE(Y181:Y183)</f>
        <v>0</v>
      </c>
    </row>
    <row r="182" spans="1:26" ht="12.75">
      <c r="A182" s="2" t="s">
        <v>7</v>
      </c>
      <c r="B182" s="62">
        <v>22</v>
      </c>
      <c r="C182" s="63">
        <v>1</v>
      </c>
      <c r="D182" s="4"/>
      <c r="F182">
        <v>1</v>
      </c>
      <c r="G182" s="4"/>
      <c r="I182" s="4"/>
      <c r="K182" s="19">
        <f t="shared" si="9"/>
        <v>0</v>
      </c>
      <c r="L182" s="5"/>
      <c r="O182" s="2" t="s">
        <v>7</v>
      </c>
      <c r="P182" s="62">
        <v>22</v>
      </c>
      <c r="Q182" s="63">
        <v>1</v>
      </c>
      <c r="R182" s="4"/>
      <c r="T182">
        <v>1</v>
      </c>
      <c r="U182" s="4"/>
      <c r="W182" s="4"/>
      <c r="Y182" s="19">
        <f t="shared" si="10"/>
        <v>0</v>
      </c>
      <c r="Z182" s="5"/>
    </row>
    <row r="183" spans="1:26" ht="12.75">
      <c r="A183" s="2" t="s">
        <v>7</v>
      </c>
      <c r="B183" s="62">
        <v>45</v>
      </c>
      <c r="C183" s="63">
        <v>1.7</v>
      </c>
      <c r="D183" s="4"/>
      <c r="F183">
        <v>1</v>
      </c>
      <c r="G183" s="4"/>
      <c r="I183" s="4"/>
      <c r="K183" s="19">
        <f t="shared" si="9"/>
        <v>0</v>
      </c>
      <c r="L183" s="5"/>
      <c r="O183" s="2" t="s">
        <v>7</v>
      </c>
      <c r="P183" s="62">
        <v>45</v>
      </c>
      <c r="Q183" s="63">
        <v>1.7</v>
      </c>
      <c r="R183" s="4"/>
      <c r="T183">
        <v>1</v>
      </c>
      <c r="U183" s="4"/>
      <c r="W183" s="4"/>
      <c r="Y183" s="19">
        <f t="shared" si="10"/>
        <v>0</v>
      </c>
      <c r="Z183" s="5"/>
    </row>
    <row r="184" spans="9:23" ht="12.75">
      <c r="I184" s="17"/>
      <c r="Q184" s="4"/>
      <c r="W184" s="17"/>
    </row>
    <row r="185" spans="1:11" ht="12">
      <c r="A185" s="2"/>
      <c r="B185" s="43"/>
      <c r="C185" s="44"/>
      <c r="D185" s="4"/>
      <c r="G185" s="4"/>
      <c r="I185" s="4"/>
      <c r="K185" s="5"/>
    </row>
    <row r="186" spans="1:12" ht="12">
      <c r="A186" s="2"/>
      <c r="B186" s="43"/>
      <c r="C186" s="44"/>
      <c r="D186" s="4"/>
      <c r="G186" s="4"/>
      <c r="I186" s="4"/>
      <c r="K186" s="5"/>
      <c r="L186" s="5"/>
    </row>
    <row r="187" spans="1:11" ht="12">
      <c r="A187" s="2"/>
      <c r="B187" s="43"/>
      <c r="C187" s="44"/>
      <c r="D187" s="15"/>
      <c r="G187" s="4"/>
      <c r="I187" s="4"/>
      <c r="K187" s="5"/>
    </row>
    <row r="188" ht="12">
      <c r="R188" s="2"/>
    </row>
    <row r="189" spans="1:20" ht="12.75">
      <c r="A189" s="1" t="s">
        <v>124</v>
      </c>
      <c r="B189" s="8"/>
      <c r="C189" s="37"/>
      <c r="O189" s="11" t="s">
        <v>147</v>
      </c>
      <c r="P189" s="52"/>
      <c r="Q189" s="55"/>
      <c r="R189" s="54"/>
      <c r="T189" s="5"/>
    </row>
    <row r="190" spans="1:26" ht="12.75">
      <c r="A190" s="1" t="s">
        <v>0</v>
      </c>
      <c r="B190" s="6" t="s">
        <v>8</v>
      </c>
      <c r="C190" s="38" t="s">
        <v>15</v>
      </c>
      <c r="D190" s="6" t="s">
        <v>9</v>
      </c>
      <c r="E190" s="9" t="s">
        <v>10</v>
      </c>
      <c r="F190" s="9" t="s">
        <v>64</v>
      </c>
      <c r="G190" s="6" t="s">
        <v>1</v>
      </c>
      <c r="H190" s="6" t="s">
        <v>20</v>
      </c>
      <c r="I190" s="13" t="s">
        <v>21</v>
      </c>
      <c r="J190" s="6" t="s">
        <v>22</v>
      </c>
      <c r="K190" s="14" t="s">
        <v>23</v>
      </c>
      <c r="L190" s="6" t="s">
        <v>24</v>
      </c>
      <c r="O190" s="1" t="s">
        <v>0</v>
      </c>
      <c r="P190" s="6" t="s">
        <v>8</v>
      </c>
      <c r="Q190" s="38" t="s">
        <v>15</v>
      </c>
      <c r="R190" s="6" t="s">
        <v>9</v>
      </c>
      <c r="S190" s="9" t="s">
        <v>10</v>
      </c>
      <c r="T190" s="9" t="s">
        <v>64</v>
      </c>
      <c r="U190" s="6" t="s">
        <v>1</v>
      </c>
      <c r="V190" s="6" t="s">
        <v>20</v>
      </c>
      <c r="W190" s="13" t="s">
        <v>21</v>
      </c>
      <c r="X190" s="6" t="s">
        <v>22</v>
      </c>
      <c r="Y190" s="14" t="s">
        <v>23</v>
      </c>
      <c r="Z190" s="6" t="s">
        <v>24</v>
      </c>
    </row>
    <row r="191" spans="1:26" ht="12.75">
      <c r="A191" s="29" t="s">
        <v>2</v>
      </c>
      <c r="B191" s="2">
        <v>1</v>
      </c>
      <c r="C191" s="16">
        <v>0.05</v>
      </c>
      <c r="D191" s="31"/>
      <c r="E191" s="31"/>
      <c r="F191" s="29">
        <v>1</v>
      </c>
      <c r="G191" s="31"/>
      <c r="H191" s="29"/>
      <c r="I191" s="31"/>
      <c r="J191" s="29"/>
      <c r="K191" s="36">
        <f>H191/0.133</f>
        <v>0</v>
      </c>
      <c r="L191" s="30">
        <f>AVERAGE(K191:K193)</f>
        <v>0</v>
      </c>
      <c r="O191" s="29" t="s">
        <v>2</v>
      </c>
      <c r="P191" s="2">
        <v>1</v>
      </c>
      <c r="Q191" s="16">
        <v>0.05</v>
      </c>
      <c r="R191" s="31"/>
      <c r="S191" s="31"/>
      <c r="T191" s="29">
        <v>1</v>
      </c>
      <c r="U191" s="31"/>
      <c r="V191" s="29"/>
      <c r="W191" s="31"/>
      <c r="X191" s="29"/>
      <c r="Y191" s="30">
        <f>V191/0.133</f>
        <v>0</v>
      </c>
      <c r="Z191" s="5">
        <f>AVERAGE(Y191:Y193)</f>
        <v>0</v>
      </c>
    </row>
    <row r="192" spans="1:26" ht="12.75">
      <c r="A192" s="29" t="s">
        <v>2</v>
      </c>
      <c r="B192" s="2">
        <v>26</v>
      </c>
      <c r="C192" s="16">
        <v>0.6</v>
      </c>
      <c r="D192" s="56"/>
      <c r="E192" s="55"/>
      <c r="F192" s="52">
        <v>1</v>
      </c>
      <c r="G192" s="56"/>
      <c r="H192" s="56"/>
      <c r="I192" s="16"/>
      <c r="J192" s="52"/>
      <c r="K192" s="59">
        <f aca="true" t="shared" si="11" ref="K192:K220">H192/0.133</f>
        <v>0</v>
      </c>
      <c r="L192" s="56"/>
      <c r="O192" s="29" t="s">
        <v>2</v>
      </c>
      <c r="P192" s="2">
        <v>26</v>
      </c>
      <c r="Q192" s="16">
        <v>0.6</v>
      </c>
      <c r="R192" s="31"/>
      <c r="S192" s="31"/>
      <c r="T192" s="29">
        <v>1</v>
      </c>
      <c r="U192" s="31"/>
      <c r="V192" s="29"/>
      <c r="W192" s="31"/>
      <c r="X192" s="29"/>
      <c r="Y192" s="30">
        <f aca="true" t="shared" si="12" ref="Y192:Y220">V192/0.133</f>
        <v>0</v>
      </c>
      <c r="Z192" s="5"/>
    </row>
    <row r="193" spans="1:26" ht="12.75">
      <c r="A193" s="29" t="s">
        <v>2</v>
      </c>
      <c r="B193" s="2">
        <v>38</v>
      </c>
      <c r="C193" s="16">
        <v>1.1</v>
      </c>
      <c r="D193" s="56"/>
      <c r="E193" s="52"/>
      <c r="F193" s="52">
        <v>1</v>
      </c>
      <c r="G193" s="56"/>
      <c r="H193" s="56"/>
      <c r="I193" s="16"/>
      <c r="J193" s="52"/>
      <c r="K193" s="59">
        <f t="shared" si="11"/>
        <v>0</v>
      </c>
      <c r="L193" s="56"/>
      <c r="O193" s="2" t="s">
        <v>2</v>
      </c>
      <c r="P193" s="2">
        <v>38</v>
      </c>
      <c r="Q193" s="16">
        <v>1.1</v>
      </c>
      <c r="R193" s="4"/>
      <c r="T193">
        <v>1</v>
      </c>
      <c r="U193" s="4"/>
      <c r="W193" s="4"/>
      <c r="Y193" s="5">
        <f t="shared" si="12"/>
        <v>0</v>
      </c>
      <c r="Z193" s="5"/>
    </row>
    <row r="194" spans="1:26" ht="12.75">
      <c r="A194" s="29" t="s">
        <v>3</v>
      </c>
      <c r="B194" s="2">
        <v>12</v>
      </c>
      <c r="C194" s="16">
        <v>0.25</v>
      </c>
      <c r="D194" s="56"/>
      <c r="E194" s="55"/>
      <c r="F194" s="52">
        <v>1</v>
      </c>
      <c r="G194" s="55"/>
      <c r="H194" s="56"/>
      <c r="I194" s="16"/>
      <c r="J194" s="52"/>
      <c r="K194" s="59">
        <f t="shared" si="11"/>
        <v>0</v>
      </c>
      <c r="L194" s="56">
        <f>AVERAGE(K194:K196)</f>
        <v>0</v>
      </c>
      <c r="O194" s="2" t="s">
        <v>3</v>
      </c>
      <c r="P194" s="2">
        <v>12</v>
      </c>
      <c r="Q194" s="16">
        <v>0.25</v>
      </c>
      <c r="R194" s="5"/>
      <c r="S194" s="4"/>
      <c r="T194">
        <v>1</v>
      </c>
      <c r="U194" s="5"/>
      <c r="V194" s="5"/>
      <c r="W194" s="4"/>
      <c r="Y194" s="5">
        <f t="shared" si="12"/>
        <v>0</v>
      </c>
      <c r="Z194" s="5">
        <f>AVERAGE(Y194:Y196)</f>
        <v>0</v>
      </c>
    </row>
    <row r="195" spans="1:26" ht="12.75">
      <c r="A195" s="29" t="s">
        <v>3</v>
      </c>
      <c r="B195" s="2">
        <v>17</v>
      </c>
      <c r="C195" s="16">
        <v>0.6</v>
      </c>
      <c r="D195" s="30"/>
      <c r="E195" s="31"/>
      <c r="F195" s="29">
        <v>1</v>
      </c>
      <c r="G195" s="29"/>
      <c r="H195" s="30"/>
      <c r="I195" s="16"/>
      <c r="J195" s="29"/>
      <c r="K195" s="36">
        <f t="shared" si="11"/>
        <v>0</v>
      </c>
      <c r="L195" s="30"/>
      <c r="O195" s="2" t="s">
        <v>3</v>
      </c>
      <c r="P195" s="2">
        <v>17</v>
      </c>
      <c r="Q195" s="16">
        <v>0.6</v>
      </c>
      <c r="R195" s="5"/>
      <c r="S195" s="4"/>
      <c r="T195">
        <v>1</v>
      </c>
      <c r="U195" s="39"/>
      <c r="V195" s="5"/>
      <c r="W195" s="4"/>
      <c r="Y195" s="5">
        <f t="shared" si="12"/>
        <v>0</v>
      </c>
      <c r="Z195" s="5"/>
    </row>
    <row r="196" spans="1:26" ht="12.75">
      <c r="A196" s="29" t="s">
        <v>3</v>
      </c>
      <c r="B196" s="60">
        <v>49</v>
      </c>
      <c r="C196" s="61">
        <v>1.7</v>
      </c>
      <c r="D196" s="30"/>
      <c r="E196" s="32"/>
      <c r="F196" s="29">
        <v>1</v>
      </c>
      <c r="G196" s="31"/>
      <c r="H196" s="30"/>
      <c r="I196" s="16"/>
      <c r="J196" s="29"/>
      <c r="K196" s="36">
        <f t="shared" si="11"/>
        <v>0</v>
      </c>
      <c r="L196" s="30"/>
      <c r="O196" s="2" t="s">
        <v>3</v>
      </c>
      <c r="P196" s="60">
        <v>49</v>
      </c>
      <c r="Q196" s="61">
        <v>1.7</v>
      </c>
      <c r="R196" s="5"/>
      <c r="S196" s="7"/>
      <c r="T196">
        <v>1</v>
      </c>
      <c r="U196" s="5"/>
      <c r="V196" s="5"/>
      <c r="W196" s="4"/>
      <c r="Y196" s="5">
        <f t="shared" si="12"/>
        <v>0</v>
      </c>
      <c r="Z196" s="5"/>
    </row>
    <row r="197" spans="1:26" ht="12.75">
      <c r="A197" s="29" t="s">
        <v>11</v>
      </c>
      <c r="B197" s="62">
        <v>2</v>
      </c>
      <c r="C197" s="63">
        <v>0.15</v>
      </c>
      <c r="D197" s="30"/>
      <c r="E197" s="32"/>
      <c r="F197" s="29">
        <v>1</v>
      </c>
      <c r="G197" s="31"/>
      <c r="H197" s="30"/>
      <c r="I197" s="16"/>
      <c r="J197" s="29"/>
      <c r="K197" s="36">
        <f t="shared" si="11"/>
        <v>0</v>
      </c>
      <c r="L197" s="30">
        <f>AVERAGE(K197:K199)</f>
        <v>0</v>
      </c>
      <c r="O197" s="2" t="s">
        <v>11</v>
      </c>
      <c r="P197" s="62">
        <v>2</v>
      </c>
      <c r="Q197" s="63">
        <v>0.15</v>
      </c>
      <c r="R197" s="5"/>
      <c r="S197" s="7"/>
      <c r="T197">
        <v>1</v>
      </c>
      <c r="U197" s="5"/>
      <c r="V197" s="5"/>
      <c r="W197" s="4"/>
      <c r="Y197" s="19">
        <f t="shared" si="12"/>
        <v>0</v>
      </c>
      <c r="Z197" s="5">
        <f>AVERAGE(Y197:Y199)</f>
        <v>0</v>
      </c>
    </row>
    <row r="198" spans="1:26" ht="12.75">
      <c r="A198" s="29" t="s">
        <v>11</v>
      </c>
      <c r="B198" s="62">
        <v>27</v>
      </c>
      <c r="C198" s="63">
        <v>0.5</v>
      </c>
      <c r="D198" s="30"/>
      <c r="E198" s="32"/>
      <c r="F198" s="29">
        <v>1</v>
      </c>
      <c r="G198" s="31"/>
      <c r="H198" s="30"/>
      <c r="I198" s="16"/>
      <c r="J198" s="29"/>
      <c r="K198" s="36">
        <f t="shared" si="11"/>
        <v>0</v>
      </c>
      <c r="L198" s="30"/>
      <c r="O198" s="2" t="s">
        <v>11</v>
      </c>
      <c r="P198" s="62">
        <v>27</v>
      </c>
      <c r="Q198" s="63">
        <v>0.5</v>
      </c>
      <c r="R198" s="5"/>
      <c r="S198" s="7"/>
      <c r="T198">
        <v>1</v>
      </c>
      <c r="U198" s="5"/>
      <c r="V198" s="5"/>
      <c r="W198" s="4"/>
      <c r="Y198" s="19">
        <f t="shared" si="12"/>
        <v>0</v>
      </c>
      <c r="Z198" s="5"/>
    </row>
    <row r="199" spans="1:26" ht="12.75">
      <c r="A199" s="29" t="s">
        <v>11</v>
      </c>
      <c r="B199" s="62">
        <v>50</v>
      </c>
      <c r="C199" s="63">
        <v>1</v>
      </c>
      <c r="D199" s="30"/>
      <c r="E199" s="32"/>
      <c r="F199" s="29">
        <v>1</v>
      </c>
      <c r="G199" s="31"/>
      <c r="H199" s="30"/>
      <c r="I199" s="16"/>
      <c r="J199" s="29"/>
      <c r="K199" s="36">
        <f t="shared" si="11"/>
        <v>0</v>
      </c>
      <c r="L199" s="30"/>
      <c r="O199" s="2" t="s">
        <v>11</v>
      </c>
      <c r="P199" s="62">
        <v>50</v>
      </c>
      <c r="Q199" s="63">
        <v>1</v>
      </c>
      <c r="R199" s="56"/>
      <c r="S199" s="54"/>
      <c r="T199" s="52">
        <v>1</v>
      </c>
      <c r="U199" s="56"/>
      <c r="V199" s="56"/>
      <c r="W199" s="4"/>
      <c r="Y199" s="5">
        <f t="shared" si="12"/>
        <v>0</v>
      </c>
      <c r="Z199" s="5"/>
    </row>
    <row r="200" spans="1:26" ht="12.75">
      <c r="A200" s="29" t="s">
        <v>12</v>
      </c>
      <c r="B200" s="62">
        <v>1</v>
      </c>
      <c r="C200" s="63">
        <v>0.05</v>
      </c>
      <c r="D200" s="127"/>
      <c r="E200" s="41"/>
      <c r="F200" s="2">
        <v>1</v>
      </c>
      <c r="G200" s="39"/>
      <c r="H200" s="39"/>
      <c r="I200" s="16"/>
      <c r="J200" s="29"/>
      <c r="K200" s="36">
        <f t="shared" si="11"/>
        <v>0</v>
      </c>
      <c r="L200" s="30">
        <f>AVERAGE(K200:K202)</f>
        <v>0</v>
      </c>
      <c r="O200" s="2" t="s">
        <v>12</v>
      </c>
      <c r="P200" s="62">
        <v>1</v>
      </c>
      <c r="Q200" s="63">
        <v>0.05</v>
      </c>
      <c r="R200" s="127"/>
      <c r="S200" s="7"/>
      <c r="T200">
        <v>1</v>
      </c>
      <c r="U200" s="5"/>
      <c r="V200" s="126"/>
      <c r="W200" s="4"/>
      <c r="Y200" s="19">
        <f t="shared" si="12"/>
        <v>0</v>
      </c>
      <c r="Z200" s="5">
        <f>AVERAGE(Y200:Y202)</f>
        <v>0.20050125313283207</v>
      </c>
    </row>
    <row r="201" spans="1:26" ht="12.75">
      <c r="A201" s="29" t="s">
        <v>12</v>
      </c>
      <c r="B201" s="62">
        <v>30</v>
      </c>
      <c r="C201" s="63">
        <v>0.6</v>
      </c>
      <c r="D201" s="39"/>
      <c r="E201" s="41"/>
      <c r="F201" s="2">
        <v>1</v>
      </c>
      <c r="G201" s="16"/>
      <c r="H201" s="39"/>
      <c r="I201" s="16"/>
      <c r="J201" s="29"/>
      <c r="K201" s="36">
        <f t="shared" si="11"/>
        <v>0</v>
      </c>
      <c r="L201" s="30"/>
      <c r="O201" s="2" t="s">
        <v>12</v>
      </c>
      <c r="P201" s="62">
        <v>30</v>
      </c>
      <c r="Q201" s="63">
        <v>0.6</v>
      </c>
      <c r="R201" s="4">
        <v>1.26</v>
      </c>
      <c r="S201" s="7"/>
      <c r="T201">
        <v>1</v>
      </c>
      <c r="U201" s="5">
        <v>0.04</v>
      </c>
      <c r="V201" s="5">
        <v>0.04</v>
      </c>
      <c r="W201" s="4">
        <f>100*V201/R201</f>
        <v>3.1746031746031744</v>
      </c>
      <c r="Y201" s="19">
        <f t="shared" si="12"/>
        <v>0.3007518796992481</v>
      </c>
      <c r="Z201" s="5"/>
    </row>
    <row r="202" spans="1:26" ht="12.75">
      <c r="A202" s="29" t="s">
        <v>12</v>
      </c>
      <c r="B202" s="62">
        <v>35</v>
      </c>
      <c r="C202" s="63">
        <v>0.6</v>
      </c>
      <c r="D202" s="39"/>
      <c r="E202" s="41"/>
      <c r="F202" s="2">
        <v>1</v>
      </c>
      <c r="G202" s="16"/>
      <c r="H202" s="39"/>
      <c r="I202" s="16"/>
      <c r="J202" s="29"/>
      <c r="K202" s="36">
        <f t="shared" si="11"/>
        <v>0</v>
      </c>
      <c r="L202" s="30"/>
      <c r="O202" s="2" t="s">
        <v>12</v>
      </c>
      <c r="P202" s="62">
        <v>35</v>
      </c>
      <c r="Q202" s="63">
        <v>0.6</v>
      </c>
      <c r="R202" s="4">
        <v>0.54</v>
      </c>
      <c r="S202" s="7"/>
      <c r="T202">
        <v>1</v>
      </c>
      <c r="U202" s="5">
        <v>0.04</v>
      </c>
      <c r="V202" s="5">
        <v>0.04</v>
      </c>
      <c r="W202" s="4">
        <f>100*V202/R202</f>
        <v>7.4074074074074066</v>
      </c>
      <c r="Y202" s="19">
        <f t="shared" si="12"/>
        <v>0.3007518796992481</v>
      </c>
      <c r="Z202" s="5"/>
    </row>
    <row r="203" spans="1:26" ht="12.75">
      <c r="A203" s="29" t="s">
        <v>13</v>
      </c>
      <c r="B203" s="62">
        <v>9</v>
      </c>
      <c r="C203" s="63">
        <v>1.2</v>
      </c>
      <c r="D203" s="39"/>
      <c r="E203" s="41"/>
      <c r="F203" s="2">
        <v>1</v>
      </c>
      <c r="G203" s="16"/>
      <c r="H203" s="39"/>
      <c r="I203" s="16"/>
      <c r="J203" s="29"/>
      <c r="K203" s="36">
        <f t="shared" si="11"/>
        <v>0</v>
      </c>
      <c r="L203" s="30">
        <f>AVERAGE(K203:K205)</f>
        <v>0</v>
      </c>
      <c r="O203" s="2" t="s">
        <v>13</v>
      </c>
      <c r="P203" s="62">
        <v>9</v>
      </c>
      <c r="Q203" s="63">
        <v>1.2</v>
      </c>
      <c r="R203" s="4"/>
      <c r="S203" s="7"/>
      <c r="T203">
        <v>1</v>
      </c>
      <c r="U203" s="4"/>
      <c r="W203" s="4"/>
      <c r="Y203" s="5">
        <f t="shared" si="12"/>
        <v>0</v>
      </c>
      <c r="Z203" s="5">
        <f>AVERAGE(Y203:Y205)</f>
        <v>0</v>
      </c>
    </row>
    <row r="204" spans="1:26" ht="12.75">
      <c r="A204" s="29" t="s">
        <v>13</v>
      </c>
      <c r="B204" s="62">
        <v>29</v>
      </c>
      <c r="C204" s="63">
        <v>1.5</v>
      </c>
      <c r="D204" s="39"/>
      <c r="E204" s="41"/>
      <c r="F204" s="2">
        <v>1</v>
      </c>
      <c r="G204" s="16"/>
      <c r="H204" s="39"/>
      <c r="I204" s="16"/>
      <c r="J204" s="29"/>
      <c r="K204" s="36">
        <f t="shared" si="11"/>
        <v>0</v>
      </c>
      <c r="L204" s="30"/>
      <c r="O204" s="2" t="s">
        <v>13</v>
      </c>
      <c r="P204" s="62">
        <v>29</v>
      </c>
      <c r="Q204" s="63">
        <v>1.5</v>
      </c>
      <c r="R204" s="4"/>
      <c r="S204" s="7"/>
      <c r="T204">
        <v>1</v>
      </c>
      <c r="U204" s="4"/>
      <c r="W204" s="4"/>
      <c r="Y204" s="5">
        <f t="shared" si="12"/>
        <v>0</v>
      </c>
      <c r="Z204" s="5"/>
    </row>
    <row r="205" spans="1:26" ht="12.75">
      <c r="A205" s="29" t="s">
        <v>13</v>
      </c>
      <c r="B205" s="62">
        <v>46</v>
      </c>
      <c r="C205" s="63">
        <v>1.7</v>
      </c>
      <c r="D205" s="39"/>
      <c r="E205" s="41"/>
      <c r="F205" s="2">
        <v>1</v>
      </c>
      <c r="G205" s="16"/>
      <c r="H205" s="39"/>
      <c r="I205" s="16"/>
      <c r="J205" s="29"/>
      <c r="K205" s="36">
        <f t="shared" si="11"/>
        <v>0</v>
      </c>
      <c r="L205" s="30"/>
      <c r="O205" s="2" t="s">
        <v>13</v>
      </c>
      <c r="P205" s="62">
        <v>46</v>
      </c>
      <c r="Q205" s="63">
        <v>1.7</v>
      </c>
      <c r="R205" s="4"/>
      <c r="S205" s="7"/>
      <c r="T205">
        <v>1</v>
      </c>
      <c r="U205" s="4"/>
      <c r="W205" s="4"/>
      <c r="Y205" s="5">
        <f t="shared" si="12"/>
        <v>0</v>
      </c>
      <c r="Z205" s="5"/>
    </row>
    <row r="206" spans="1:26" ht="12.75">
      <c r="A206" s="29" t="s">
        <v>14</v>
      </c>
      <c r="B206" s="62">
        <v>4</v>
      </c>
      <c r="C206" s="63">
        <v>0.35</v>
      </c>
      <c r="D206" s="39">
        <v>0.43</v>
      </c>
      <c r="E206" s="41"/>
      <c r="F206" s="2">
        <v>1</v>
      </c>
      <c r="G206" s="16">
        <v>0.08</v>
      </c>
      <c r="H206" s="16">
        <v>0.08</v>
      </c>
      <c r="I206" s="16">
        <f>100*H206/D206</f>
        <v>18.6046511627907</v>
      </c>
      <c r="J206" s="29"/>
      <c r="K206" s="36">
        <f t="shared" si="11"/>
        <v>0.6015037593984962</v>
      </c>
      <c r="L206" s="30">
        <f>AVERAGE(K206:K208)</f>
        <v>0.20050125313283207</v>
      </c>
      <c r="O206" s="2" t="s">
        <v>14</v>
      </c>
      <c r="P206" s="62">
        <v>4</v>
      </c>
      <c r="Q206" s="63">
        <v>0.35</v>
      </c>
      <c r="R206" s="4"/>
      <c r="S206" s="7"/>
      <c r="T206">
        <v>1</v>
      </c>
      <c r="U206" s="4"/>
      <c r="V206" s="4"/>
      <c r="W206" s="4"/>
      <c r="Y206" s="5">
        <f t="shared" si="12"/>
        <v>0</v>
      </c>
      <c r="Z206" s="5">
        <f>AVERAGE(Y206:Y208)</f>
        <v>0</v>
      </c>
    </row>
    <row r="207" spans="1:26" ht="12.75">
      <c r="A207" s="29" t="s">
        <v>14</v>
      </c>
      <c r="B207" s="62">
        <v>22</v>
      </c>
      <c r="C207" s="63">
        <v>0.9</v>
      </c>
      <c r="D207" s="107"/>
      <c r="E207" s="41"/>
      <c r="F207" s="2">
        <v>1</v>
      </c>
      <c r="G207" s="16"/>
      <c r="H207" s="39"/>
      <c r="I207" s="16"/>
      <c r="J207" s="29"/>
      <c r="K207" s="36">
        <f t="shared" si="11"/>
        <v>0</v>
      </c>
      <c r="L207" s="30"/>
      <c r="O207" s="2" t="s">
        <v>14</v>
      </c>
      <c r="P207" s="62">
        <v>22</v>
      </c>
      <c r="Q207" s="63">
        <v>0.9</v>
      </c>
      <c r="R207" s="4"/>
      <c r="S207" s="7"/>
      <c r="T207">
        <v>1</v>
      </c>
      <c r="U207" s="4"/>
      <c r="W207" s="4"/>
      <c r="Y207" s="5">
        <f t="shared" si="12"/>
        <v>0</v>
      </c>
      <c r="Z207" s="5"/>
    </row>
    <row r="208" spans="1:26" ht="12.75">
      <c r="A208" s="29" t="s">
        <v>14</v>
      </c>
      <c r="B208" s="62">
        <v>43</v>
      </c>
      <c r="C208" s="63">
        <v>1.2</v>
      </c>
      <c r="D208" s="39"/>
      <c r="E208" s="41"/>
      <c r="F208" s="2">
        <v>1</v>
      </c>
      <c r="G208" s="16"/>
      <c r="H208" s="39"/>
      <c r="I208" s="16"/>
      <c r="J208" s="29"/>
      <c r="K208" s="36">
        <f t="shared" si="11"/>
        <v>0</v>
      </c>
      <c r="L208" s="30"/>
      <c r="O208" s="2" t="s">
        <v>14</v>
      </c>
      <c r="P208" s="62">
        <v>43</v>
      </c>
      <c r="Q208" s="63">
        <v>1.2</v>
      </c>
      <c r="R208" s="4"/>
      <c r="S208" s="7"/>
      <c r="T208">
        <v>1</v>
      </c>
      <c r="U208" s="4"/>
      <c r="W208" s="4"/>
      <c r="Y208" s="5">
        <f t="shared" si="12"/>
        <v>0</v>
      </c>
      <c r="Z208" s="5"/>
    </row>
    <row r="209" spans="1:26" ht="12.75">
      <c r="A209" s="29" t="s">
        <v>4</v>
      </c>
      <c r="B209" s="62">
        <v>12</v>
      </c>
      <c r="C209" s="63">
        <v>0.7</v>
      </c>
      <c r="D209" s="31"/>
      <c r="E209" s="29"/>
      <c r="F209" s="29">
        <v>1</v>
      </c>
      <c r="G209" s="31"/>
      <c r="H209" s="31"/>
      <c r="I209" s="16"/>
      <c r="J209" s="29"/>
      <c r="K209" s="36">
        <f t="shared" si="11"/>
        <v>0</v>
      </c>
      <c r="L209" s="30">
        <f>AVERAGE(K209:K211)</f>
        <v>0</v>
      </c>
      <c r="O209" s="2" t="s">
        <v>4</v>
      </c>
      <c r="P209" s="62">
        <v>12</v>
      </c>
      <c r="Q209" s="63">
        <v>0.7</v>
      </c>
      <c r="R209" s="4"/>
      <c r="T209">
        <v>1</v>
      </c>
      <c r="U209" s="4"/>
      <c r="V209" s="4"/>
      <c r="W209" s="4"/>
      <c r="Y209" s="5">
        <f t="shared" si="12"/>
        <v>0</v>
      </c>
      <c r="Z209" s="5">
        <f>AVERAGE(Y209:Y211)</f>
        <v>0</v>
      </c>
    </row>
    <row r="210" spans="1:26" ht="12.75">
      <c r="A210" s="29" t="s">
        <v>4</v>
      </c>
      <c r="B210" s="62">
        <v>33</v>
      </c>
      <c r="C210" s="63">
        <v>1.3</v>
      </c>
      <c r="D210" s="31"/>
      <c r="E210" s="29"/>
      <c r="F210" s="29">
        <v>1</v>
      </c>
      <c r="G210" s="30"/>
      <c r="H210" s="29"/>
      <c r="I210" s="16"/>
      <c r="J210" s="29"/>
      <c r="K210" s="36">
        <f t="shared" si="11"/>
        <v>0</v>
      </c>
      <c r="L210" s="30"/>
      <c r="O210" s="2" t="s">
        <v>4</v>
      </c>
      <c r="P210" s="62">
        <v>33</v>
      </c>
      <c r="Q210" s="63">
        <v>1.3</v>
      </c>
      <c r="R210" s="4"/>
      <c r="T210">
        <v>1</v>
      </c>
      <c r="U210" s="4"/>
      <c r="V210" s="4"/>
      <c r="W210" s="4"/>
      <c r="Y210" s="5">
        <f t="shared" si="12"/>
        <v>0</v>
      </c>
      <c r="Z210" s="5"/>
    </row>
    <row r="211" spans="1:26" ht="12.75">
      <c r="A211" s="29" t="s">
        <v>4</v>
      </c>
      <c r="B211" s="62">
        <v>39</v>
      </c>
      <c r="C211" s="63">
        <v>1.4</v>
      </c>
      <c r="D211" s="31"/>
      <c r="E211" s="29"/>
      <c r="F211" s="29">
        <v>1</v>
      </c>
      <c r="G211" s="31"/>
      <c r="H211" s="29"/>
      <c r="I211" s="16"/>
      <c r="J211" s="29"/>
      <c r="K211" s="36">
        <f t="shared" si="11"/>
        <v>0</v>
      </c>
      <c r="L211" s="30"/>
      <c r="O211" s="2" t="s">
        <v>4</v>
      </c>
      <c r="P211" s="62">
        <v>39</v>
      </c>
      <c r="Q211" s="63">
        <v>1.4</v>
      </c>
      <c r="R211" s="4"/>
      <c r="T211">
        <v>1</v>
      </c>
      <c r="U211" s="4"/>
      <c r="W211" s="4"/>
      <c r="Y211" s="5">
        <f t="shared" si="12"/>
        <v>0</v>
      </c>
      <c r="Z211" s="5"/>
    </row>
    <row r="212" spans="1:26" ht="12.75">
      <c r="A212" s="29" t="s">
        <v>5</v>
      </c>
      <c r="B212" s="62">
        <v>11</v>
      </c>
      <c r="C212" s="63">
        <v>0.6</v>
      </c>
      <c r="D212" s="31"/>
      <c r="E212" s="29"/>
      <c r="F212" s="29">
        <v>1</v>
      </c>
      <c r="G212" s="31"/>
      <c r="H212" s="29"/>
      <c r="I212" s="16"/>
      <c r="J212" s="29"/>
      <c r="K212" s="36">
        <f t="shared" si="11"/>
        <v>0</v>
      </c>
      <c r="L212" s="30">
        <f>AVERAGE(K212:K214)</f>
        <v>0</v>
      </c>
      <c r="O212" s="2" t="s">
        <v>5</v>
      </c>
      <c r="P212" s="62">
        <v>11</v>
      </c>
      <c r="Q212" s="63">
        <v>0.6</v>
      </c>
      <c r="R212" s="4"/>
      <c r="T212">
        <v>1</v>
      </c>
      <c r="U212" s="4"/>
      <c r="W212" s="4"/>
      <c r="Y212" s="5">
        <f t="shared" si="12"/>
        <v>0</v>
      </c>
      <c r="Z212" s="5">
        <f>AVERAGE(Y212:Y214)</f>
        <v>0</v>
      </c>
    </row>
    <row r="213" spans="1:26" ht="12.75">
      <c r="A213" s="29" t="s">
        <v>5</v>
      </c>
      <c r="B213" s="62">
        <v>30</v>
      </c>
      <c r="C213" s="63">
        <v>1.6</v>
      </c>
      <c r="D213" s="30"/>
      <c r="E213" s="29"/>
      <c r="F213" s="29">
        <v>1</v>
      </c>
      <c r="G213" s="31"/>
      <c r="H213" s="30"/>
      <c r="I213" s="16"/>
      <c r="J213" s="29"/>
      <c r="K213" s="36">
        <f t="shared" si="11"/>
        <v>0</v>
      </c>
      <c r="L213" s="30"/>
      <c r="O213" s="2" t="s">
        <v>5</v>
      </c>
      <c r="P213" s="62">
        <v>30</v>
      </c>
      <c r="Q213" s="63">
        <v>1.6</v>
      </c>
      <c r="R213" s="4"/>
      <c r="T213">
        <v>1</v>
      </c>
      <c r="U213" s="4"/>
      <c r="V213" s="4"/>
      <c r="W213" s="4"/>
      <c r="Y213" s="5">
        <f t="shared" si="12"/>
        <v>0</v>
      </c>
      <c r="Z213" s="5"/>
    </row>
    <row r="214" spans="1:26" ht="12.75">
      <c r="A214" s="29" t="s">
        <v>5</v>
      </c>
      <c r="B214" s="62">
        <v>36</v>
      </c>
      <c r="C214" s="63">
        <v>1.9</v>
      </c>
      <c r="D214" s="30"/>
      <c r="E214" s="29"/>
      <c r="F214" s="29">
        <v>1</v>
      </c>
      <c r="G214" s="31"/>
      <c r="H214" s="29"/>
      <c r="I214" s="55"/>
      <c r="J214" s="29"/>
      <c r="K214" s="36">
        <f t="shared" si="11"/>
        <v>0</v>
      </c>
      <c r="L214" s="30"/>
      <c r="O214" s="2" t="s">
        <v>5</v>
      </c>
      <c r="P214" s="62">
        <v>36</v>
      </c>
      <c r="Q214" s="63">
        <v>1.9</v>
      </c>
      <c r="R214" s="4"/>
      <c r="T214">
        <v>1</v>
      </c>
      <c r="U214" s="4"/>
      <c r="W214" s="4"/>
      <c r="Y214" s="5">
        <f t="shared" si="12"/>
        <v>0</v>
      </c>
      <c r="Z214" s="5"/>
    </row>
    <row r="215" spans="1:26" ht="12.75">
      <c r="A215" s="29" t="s">
        <v>6</v>
      </c>
      <c r="B215" s="62">
        <v>5</v>
      </c>
      <c r="C215" s="63">
        <v>0.3</v>
      </c>
      <c r="D215" s="51"/>
      <c r="E215" s="29"/>
      <c r="F215" s="29">
        <v>1</v>
      </c>
      <c r="G215" s="31"/>
      <c r="H215" s="31"/>
      <c r="I215" s="55"/>
      <c r="J215" s="29"/>
      <c r="K215" s="36">
        <f t="shared" si="11"/>
        <v>0</v>
      </c>
      <c r="L215" s="30">
        <f>AVERAGE(K215:K217)</f>
        <v>0</v>
      </c>
      <c r="O215" s="2" t="s">
        <v>6</v>
      </c>
      <c r="P215" s="62">
        <v>5</v>
      </c>
      <c r="Q215" s="63">
        <v>0.3</v>
      </c>
      <c r="R215" s="15"/>
      <c r="T215">
        <v>1</v>
      </c>
      <c r="U215" s="4"/>
      <c r="W215" s="4"/>
      <c r="Y215" s="5">
        <f t="shared" si="12"/>
        <v>0</v>
      </c>
      <c r="Z215" s="5">
        <f>AVERAGE(Y215:Y217)</f>
        <v>0</v>
      </c>
    </row>
    <row r="216" spans="1:26" ht="12.75">
      <c r="A216" s="29" t="s">
        <v>6</v>
      </c>
      <c r="B216" s="62">
        <v>19</v>
      </c>
      <c r="C216" s="63">
        <v>0.7</v>
      </c>
      <c r="D216" s="51"/>
      <c r="E216" s="29"/>
      <c r="F216" s="29">
        <v>1</v>
      </c>
      <c r="G216" s="31"/>
      <c r="H216" s="29"/>
      <c r="I216" s="55"/>
      <c r="J216" s="29"/>
      <c r="K216" s="36">
        <f t="shared" si="11"/>
        <v>0</v>
      </c>
      <c r="L216" s="30"/>
      <c r="O216" s="2" t="s">
        <v>6</v>
      </c>
      <c r="P216" s="62">
        <v>19</v>
      </c>
      <c r="Q216" s="63">
        <v>0.7</v>
      </c>
      <c r="R216" s="15"/>
      <c r="T216">
        <v>1</v>
      </c>
      <c r="U216" s="4"/>
      <c r="W216" s="4"/>
      <c r="Y216" s="5">
        <f t="shared" si="12"/>
        <v>0</v>
      </c>
      <c r="Z216" s="5"/>
    </row>
    <row r="217" spans="1:26" ht="12.75">
      <c r="A217" s="29" t="s">
        <v>6</v>
      </c>
      <c r="B217" s="62">
        <v>46</v>
      </c>
      <c r="C217" s="63">
        <v>0.8</v>
      </c>
      <c r="D217" s="33"/>
      <c r="E217" s="29"/>
      <c r="F217" s="29">
        <v>1</v>
      </c>
      <c r="G217" s="31"/>
      <c r="H217" s="29"/>
      <c r="I217" s="55"/>
      <c r="J217" s="29"/>
      <c r="K217" s="36">
        <f t="shared" si="11"/>
        <v>0</v>
      </c>
      <c r="L217" s="30"/>
      <c r="O217" s="2" t="s">
        <v>6</v>
      </c>
      <c r="P217" s="62">
        <v>46</v>
      </c>
      <c r="Q217" s="63">
        <v>0.8</v>
      </c>
      <c r="R217" s="15"/>
      <c r="T217">
        <v>1</v>
      </c>
      <c r="U217" s="4"/>
      <c r="W217" s="4"/>
      <c r="Y217" s="5">
        <f t="shared" si="12"/>
        <v>0</v>
      </c>
      <c r="Z217" s="5"/>
    </row>
    <row r="218" spans="1:26" ht="12.75">
      <c r="A218" s="29" t="s">
        <v>7</v>
      </c>
      <c r="B218" s="62">
        <v>6</v>
      </c>
      <c r="C218" s="63">
        <v>0.4</v>
      </c>
      <c r="D218" s="31"/>
      <c r="E218" s="29"/>
      <c r="F218" s="29">
        <v>1</v>
      </c>
      <c r="G218" s="31"/>
      <c r="H218" s="31"/>
      <c r="I218" s="55"/>
      <c r="J218" s="29"/>
      <c r="K218" s="36">
        <f t="shared" si="11"/>
        <v>0</v>
      </c>
      <c r="L218" s="30">
        <f>AVERAGE(K218:K220)</f>
        <v>0</v>
      </c>
      <c r="O218" s="2" t="s">
        <v>7</v>
      </c>
      <c r="P218" s="62">
        <v>6</v>
      </c>
      <c r="Q218" s="63">
        <v>0.4</v>
      </c>
      <c r="R218" s="4"/>
      <c r="T218">
        <v>1</v>
      </c>
      <c r="U218" s="4"/>
      <c r="W218" s="4"/>
      <c r="Y218" s="5">
        <f t="shared" si="12"/>
        <v>0</v>
      </c>
      <c r="Z218" s="5">
        <f>AVERAGE(Y218:Y220)</f>
        <v>0</v>
      </c>
    </row>
    <row r="219" spans="1:26" ht="12.75">
      <c r="A219" s="29" t="s">
        <v>7</v>
      </c>
      <c r="B219" s="62">
        <v>22</v>
      </c>
      <c r="C219" s="63">
        <v>1</v>
      </c>
      <c r="D219" s="31"/>
      <c r="E219" s="29"/>
      <c r="F219" s="29">
        <v>1</v>
      </c>
      <c r="G219" s="31"/>
      <c r="H219" s="29"/>
      <c r="I219" s="55"/>
      <c r="J219" s="29"/>
      <c r="K219" s="36">
        <f t="shared" si="11"/>
        <v>0</v>
      </c>
      <c r="L219" s="30"/>
      <c r="O219" s="2" t="s">
        <v>7</v>
      </c>
      <c r="P219" s="62">
        <v>22</v>
      </c>
      <c r="Q219" s="63">
        <v>1</v>
      </c>
      <c r="R219" s="4"/>
      <c r="T219">
        <v>1</v>
      </c>
      <c r="U219" s="4"/>
      <c r="W219" s="4"/>
      <c r="Y219" s="5">
        <f t="shared" si="12"/>
        <v>0</v>
      </c>
      <c r="Z219" s="5"/>
    </row>
    <row r="220" spans="1:26" ht="12.75">
      <c r="A220" s="29" t="s">
        <v>7</v>
      </c>
      <c r="B220" s="62">
        <v>45</v>
      </c>
      <c r="C220" s="63">
        <v>1.7</v>
      </c>
      <c r="D220" s="31"/>
      <c r="E220" s="29"/>
      <c r="F220" s="29">
        <v>1</v>
      </c>
      <c r="G220" s="31"/>
      <c r="H220" s="29"/>
      <c r="I220" s="31"/>
      <c r="J220" s="29"/>
      <c r="K220" s="36">
        <f t="shared" si="11"/>
        <v>0</v>
      </c>
      <c r="L220" s="30"/>
      <c r="O220" s="2" t="s">
        <v>7</v>
      </c>
      <c r="P220" s="62">
        <v>45</v>
      </c>
      <c r="Q220" s="63">
        <v>1.7</v>
      </c>
      <c r="R220" s="4"/>
      <c r="T220">
        <v>1</v>
      </c>
      <c r="U220" s="4"/>
      <c r="W220" s="4"/>
      <c r="Y220" s="5">
        <f t="shared" si="12"/>
        <v>0</v>
      </c>
      <c r="Z220" s="5"/>
    </row>
    <row r="221" spans="9:23" ht="12.75">
      <c r="I221" s="17"/>
      <c r="Q221" s="4"/>
      <c r="W221" s="17"/>
    </row>
    <row r="222" spans="1:17" ht="12">
      <c r="A222" s="2"/>
      <c r="B222" s="43"/>
      <c r="C222" s="44"/>
      <c r="D222" s="4"/>
      <c r="G222" s="4"/>
      <c r="I222" s="4"/>
      <c r="K222" s="5"/>
      <c r="Q222" s="4"/>
    </row>
    <row r="223" spans="1:12" ht="12">
      <c r="A223" s="2"/>
      <c r="B223" s="43"/>
      <c r="C223" s="44"/>
      <c r="D223" s="4"/>
      <c r="G223" s="4"/>
      <c r="I223" s="4"/>
      <c r="K223" s="5"/>
      <c r="L223" s="5"/>
    </row>
    <row r="224" spans="1:6" ht="12.75">
      <c r="A224" s="11"/>
      <c r="D224" s="7"/>
      <c r="F224" s="5"/>
    </row>
    <row r="225" spans="1:20" ht="12.75">
      <c r="A225" s="1" t="s">
        <v>148</v>
      </c>
      <c r="B225" s="8"/>
      <c r="C225" s="37"/>
      <c r="O225" s="11" t="s">
        <v>125</v>
      </c>
      <c r="P225" s="52"/>
      <c r="Q225" s="55"/>
      <c r="R225" s="54"/>
      <c r="T225" s="5"/>
    </row>
    <row r="226" spans="1:26" ht="12.75">
      <c r="A226" s="1" t="s">
        <v>0</v>
      </c>
      <c r="B226" s="6" t="s">
        <v>8</v>
      </c>
      <c r="C226" s="38" t="s">
        <v>15</v>
      </c>
      <c r="D226" s="6" t="s">
        <v>9</v>
      </c>
      <c r="E226" s="9" t="s">
        <v>10</v>
      </c>
      <c r="F226" s="9" t="s">
        <v>64</v>
      </c>
      <c r="G226" s="6" t="s">
        <v>1</v>
      </c>
      <c r="H226" s="6" t="s">
        <v>20</v>
      </c>
      <c r="I226" s="13" t="s">
        <v>21</v>
      </c>
      <c r="J226" s="6" t="s">
        <v>22</v>
      </c>
      <c r="K226" s="14" t="s">
        <v>23</v>
      </c>
      <c r="L226" s="6" t="s">
        <v>24</v>
      </c>
      <c r="O226" s="1" t="s">
        <v>0</v>
      </c>
      <c r="P226" s="6" t="s">
        <v>8</v>
      </c>
      <c r="Q226" s="38" t="s">
        <v>15</v>
      </c>
      <c r="R226" s="6" t="s">
        <v>9</v>
      </c>
      <c r="S226" s="9" t="s">
        <v>10</v>
      </c>
      <c r="T226" s="9" t="s">
        <v>64</v>
      </c>
      <c r="U226" s="6" t="s">
        <v>1</v>
      </c>
      <c r="V226" s="6" t="s">
        <v>20</v>
      </c>
      <c r="W226" s="13" t="s">
        <v>21</v>
      </c>
      <c r="X226" s="6" t="s">
        <v>22</v>
      </c>
      <c r="Y226" s="14" t="s">
        <v>23</v>
      </c>
      <c r="Z226" s="6" t="s">
        <v>24</v>
      </c>
    </row>
    <row r="227" spans="1:26" ht="12.75">
      <c r="A227" s="29" t="s">
        <v>2</v>
      </c>
      <c r="B227" s="2">
        <v>1</v>
      </c>
      <c r="C227" s="16">
        <v>0.05</v>
      </c>
      <c r="D227" s="31"/>
      <c r="E227" s="31"/>
      <c r="F227" s="29">
        <v>1</v>
      </c>
      <c r="G227" s="31"/>
      <c r="H227" s="29"/>
      <c r="I227" s="31"/>
      <c r="J227" s="29"/>
      <c r="K227" s="36">
        <f>H227/0.133</f>
        <v>0</v>
      </c>
      <c r="L227" s="30">
        <f>AVERAGE(K227:K229)</f>
        <v>0</v>
      </c>
      <c r="O227" s="29" t="s">
        <v>2</v>
      </c>
      <c r="P227" s="2">
        <v>1</v>
      </c>
      <c r="Q227" s="16">
        <v>0.05</v>
      </c>
      <c r="R227" s="31"/>
      <c r="S227" s="31"/>
      <c r="T227" s="29">
        <v>1</v>
      </c>
      <c r="U227" s="31"/>
      <c r="V227" s="29"/>
      <c r="W227" s="31"/>
      <c r="X227" s="29"/>
      <c r="Y227" s="30">
        <f>V227/0.133</f>
        <v>0</v>
      </c>
      <c r="Z227" s="5">
        <f>AVERAGE(Y227:Y229)</f>
        <v>0.5714285714285714</v>
      </c>
    </row>
    <row r="228" spans="1:26" ht="12.75">
      <c r="A228" s="29" t="s">
        <v>2</v>
      </c>
      <c r="B228" s="2">
        <v>26</v>
      </c>
      <c r="C228" s="16">
        <v>0.6</v>
      </c>
      <c r="D228" s="55"/>
      <c r="E228" s="55"/>
      <c r="F228" s="52">
        <v>1</v>
      </c>
      <c r="G228" s="56"/>
      <c r="H228" s="56"/>
      <c r="I228" s="55"/>
      <c r="J228" s="52"/>
      <c r="K228" s="59">
        <f aca="true" t="shared" si="13" ref="K228:K256">H228/0.133</f>
        <v>0</v>
      </c>
      <c r="L228" s="56"/>
      <c r="O228" s="29" t="s">
        <v>2</v>
      </c>
      <c r="P228" s="2">
        <v>26</v>
      </c>
      <c r="Q228" s="16">
        <v>0.6</v>
      </c>
      <c r="R228" s="16">
        <v>0.443</v>
      </c>
      <c r="S228" s="16"/>
      <c r="T228" s="2">
        <v>1</v>
      </c>
      <c r="U228" s="16">
        <v>0.228</v>
      </c>
      <c r="V228" s="16">
        <v>0.228</v>
      </c>
      <c r="W228" s="16">
        <f>100*V228/R228</f>
        <v>51.46726862302483</v>
      </c>
      <c r="X228" s="29"/>
      <c r="Y228" s="30">
        <f aca="true" t="shared" si="14" ref="Y228:Y256">V228/0.133</f>
        <v>1.7142857142857142</v>
      </c>
      <c r="Z228" s="5"/>
    </row>
    <row r="229" spans="1:26" ht="12.75">
      <c r="A229" s="29" t="s">
        <v>2</v>
      </c>
      <c r="B229" s="2">
        <v>38</v>
      </c>
      <c r="C229" s="16">
        <v>1.1</v>
      </c>
      <c r="D229" s="55"/>
      <c r="E229" s="52"/>
      <c r="F229" s="52">
        <v>1</v>
      </c>
      <c r="G229" s="56"/>
      <c r="H229" s="56"/>
      <c r="I229" s="55"/>
      <c r="J229" s="52"/>
      <c r="K229" s="59">
        <f t="shared" si="13"/>
        <v>0</v>
      </c>
      <c r="L229" s="56"/>
      <c r="O229" s="2" t="s">
        <v>2</v>
      </c>
      <c r="P229" s="2">
        <v>38</v>
      </c>
      <c r="Q229" s="16">
        <v>1.1</v>
      </c>
      <c r="R229" s="4"/>
      <c r="T229">
        <v>1</v>
      </c>
      <c r="U229" s="4"/>
      <c r="V229" s="4"/>
      <c r="W229" s="4"/>
      <c r="Y229" s="5">
        <f t="shared" si="14"/>
        <v>0</v>
      </c>
      <c r="Z229" s="5"/>
    </row>
    <row r="230" spans="1:26" ht="12.75">
      <c r="A230" s="29" t="s">
        <v>3</v>
      </c>
      <c r="B230" s="2">
        <v>12</v>
      </c>
      <c r="C230" s="16">
        <v>0.25</v>
      </c>
      <c r="D230" s="55"/>
      <c r="E230" s="55"/>
      <c r="F230" s="52">
        <v>1</v>
      </c>
      <c r="G230" s="55"/>
      <c r="H230" s="55"/>
      <c r="I230" s="55"/>
      <c r="J230" s="52"/>
      <c r="K230" s="59">
        <f t="shared" si="13"/>
        <v>0</v>
      </c>
      <c r="L230" s="56">
        <f>AVERAGE(K230:K232)</f>
        <v>0</v>
      </c>
      <c r="O230" s="2" t="s">
        <v>3</v>
      </c>
      <c r="P230" s="2">
        <v>12</v>
      </c>
      <c r="Q230" s="16">
        <v>0.25</v>
      </c>
      <c r="R230" s="5"/>
      <c r="S230" s="4"/>
      <c r="T230">
        <v>1</v>
      </c>
      <c r="U230" s="5"/>
      <c r="V230" s="5"/>
      <c r="W230" s="4"/>
      <c r="Y230" s="5">
        <f t="shared" si="14"/>
        <v>0</v>
      </c>
      <c r="Z230" s="5">
        <f>AVERAGE(Y230:Y232)</f>
        <v>0</v>
      </c>
    </row>
    <row r="231" spans="1:26" ht="12.75">
      <c r="A231" s="29" t="s">
        <v>3</v>
      </c>
      <c r="B231" s="2">
        <v>17</v>
      </c>
      <c r="C231" s="16">
        <v>0.6</v>
      </c>
      <c r="D231" s="31"/>
      <c r="E231" s="31"/>
      <c r="F231" s="29">
        <v>1</v>
      </c>
      <c r="G231" s="29"/>
      <c r="H231" s="29"/>
      <c r="I231" s="55"/>
      <c r="J231" s="29"/>
      <c r="K231" s="36">
        <f t="shared" si="13"/>
        <v>0</v>
      </c>
      <c r="L231" s="30"/>
      <c r="O231" s="2" t="s">
        <v>3</v>
      </c>
      <c r="P231" s="2">
        <v>17</v>
      </c>
      <c r="Q231" s="16">
        <v>0.6</v>
      </c>
      <c r="R231" s="5"/>
      <c r="S231" s="4"/>
      <c r="T231">
        <v>1</v>
      </c>
      <c r="U231" s="39"/>
      <c r="V231" s="39"/>
      <c r="W231" s="4"/>
      <c r="Y231" s="5">
        <f t="shared" si="14"/>
        <v>0</v>
      </c>
      <c r="Z231" s="5"/>
    </row>
    <row r="232" spans="1:26" ht="12.75">
      <c r="A232" s="29" t="s">
        <v>3</v>
      </c>
      <c r="B232" s="60">
        <v>49</v>
      </c>
      <c r="C232" s="61">
        <v>1.7</v>
      </c>
      <c r="D232" s="31"/>
      <c r="E232" s="32"/>
      <c r="F232" s="29">
        <v>1</v>
      </c>
      <c r="G232" s="31"/>
      <c r="H232" s="29"/>
      <c r="I232" s="55"/>
      <c r="J232" s="29"/>
      <c r="K232" s="36">
        <f t="shared" si="13"/>
        <v>0</v>
      </c>
      <c r="L232" s="30"/>
      <c r="O232" s="2" t="s">
        <v>3</v>
      </c>
      <c r="P232" s="60">
        <v>49</v>
      </c>
      <c r="Q232" s="61">
        <v>1.7</v>
      </c>
      <c r="R232" s="5"/>
      <c r="S232" s="7"/>
      <c r="T232">
        <v>1</v>
      </c>
      <c r="U232" s="5"/>
      <c r="V232" s="5"/>
      <c r="W232" s="4"/>
      <c r="Y232" s="5">
        <f t="shared" si="14"/>
        <v>0</v>
      </c>
      <c r="Z232" s="5"/>
    </row>
    <row r="233" spans="1:26" ht="12.75">
      <c r="A233" s="29" t="s">
        <v>11</v>
      </c>
      <c r="B233" s="62">
        <v>2</v>
      </c>
      <c r="C233" s="63">
        <v>0.15</v>
      </c>
      <c r="D233" s="31"/>
      <c r="E233" s="32"/>
      <c r="F233" s="29">
        <v>1</v>
      </c>
      <c r="G233" s="31"/>
      <c r="H233" s="29"/>
      <c r="I233" s="55"/>
      <c r="J233" s="29"/>
      <c r="K233" s="36">
        <f t="shared" si="13"/>
        <v>0</v>
      </c>
      <c r="L233" s="30">
        <f>AVERAGE(K233:K235)</f>
        <v>0</v>
      </c>
      <c r="O233" s="2" t="s">
        <v>11</v>
      </c>
      <c r="P233" s="62">
        <v>2</v>
      </c>
      <c r="Q233" s="63">
        <v>0.15</v>
      </c>
      <c r="R233" s="5"/>
      <c r="S233" s="7"/>
      <c r="T233">
        <v>1</v>
      </c>
      <c r="U233" s="5"/>
      <c r="V233" s="5"/>
      <c r="W233" s="4"/>
      <c r="Y233" s="19">
        <f t="shared" si="14"/>
        <v>0</v>
      </c>
      <c r="Z233" s="5">
        <f>AVERAGE(Y233:Y235)</f>
        <v>0</v>
      </c>
    </row>
    <row r="234" spans="1:26" ht="12.75">
      <c r="A234" s="29" t="s">
        <v>11</v>
      </c>
      <c r="B234" s="62">
        <v>27</v>
      </c>
      <c r="C234" s="63">
        <v>0.5</v>
      </c>
      <c r="D234" s="16"/>
      <c r="E234" s="41"/>
      <c r="F234" s="2">
        <v>1</v>
      </c>
      <c r="G234" s="16"/>
      <c r="H234" s="16"/>
      <c r="I234" s="16"/>
      <c r="J234" s="29"/>
      <c r="K234" s="36">
        <f t="shared" si="13"/>
        <v>0</v>
      </c>
      <c r="L234" s="30"/>
      <c r="O234" s="2" t="s">
        <v>11</v>
      </c>
      <c r="P234" s="62">
        <v>27</v>
      </c>
      <c r="Q234" s="63">
        <v>0.5</v>
      </c>
      <c r="R234" s="5"/>
      <c r="S234" s="7"/>
      <c r="T234">
        <v>1</v>
      </c>
      <c r="U234" s="5"/>
      <c r="V234" s="5"/>
      <c r="W234" s="4"/>
      <c r="Y234" s="19">
        <f t="shared" si="14"/>
        <v>0</v>
      </c>
      <c r="Z234" s="5"/>
    </row>
    <row r="235" spans="1:26" ht="12.75">
      <c r="A235" s="29" t="s">
        <v>11</v>
      </c>
      <c r="B235" s="62">
        <v>50</v>
      </c>
      <c r="C235" s="63">
        <v>1</v>
      </c>
      <c r="D235" s="16"/>
      <c r="E235" s="41"/>
      <c r="F235" s="2">
        <v>1</v>
      </c>
      <c r="G235" s="16"/>
      <c r="H235" s="16"/>
      <c r="I235" s="16"/>
      <c r="J235" s="29"/>
      <c r="K235" s="36">
        <f t="shared" si="13"/>
        <v>0</v>
      </c>
      <c r="L235" s="30"/>
      <c r="O235" s="2" t="s">
        <v>11</v>
      </c>
      <c r="P235" s="62">
        <v>50</v>
      </c>
      <c r="Q235" s="63">
        <v>1</v>
      </c>
      <c r="R235" s="56"/>
      <c r="S235" s="54"/>
      <c r="T235" s="52">
        <v>1</v>
      </c>
      <c r="U235" s="56"/>
      <c r="V235" s="56"/>
      <c r="W235" s="4"/>
      <c r="Y235" s="5">
        <f t="shared" si="14"/>
        <v>0</v>
      </c>
      <c r="Z235" s="5"/>
    </row>
    <row r="236" spans="1:26" ht="12.75">
      <c r="A236" s="29" t="s">
        <v>12</v>
      </c>
      <c r="B236" s="62">
        <v>1</v>
      </c>
      <c r="C236" s="63">
        <v>0.05</v>
      </c>
      <c r="D236" s="47">
        <v>2.07</v>
      </c>
      <c r="E236" s="41"/>
      <c r="F236" s="2">
        <v>1</v>
      </c>
      <c r="G236" s="16">
        <v>0.39</v>
      </c>
      <c r="H236" s="16">
        <v>0.39</v>
      </c>
      <c r="I236" s="16">
        <f>100*H236/D236</f>
        <v>18.84057971014493</v>
      </c>
      <c r="J236" s="29"/>
      <c r="K236" s="36">
        <f t="shared" si="13"/>
        <v>2.932330827067669</v>
      </c>
      <c r="L236" s="30">
        <f>AVERAGE(K236:K238)</f>
        <v>0.9774436090225563</v>
      </c>
      <c r="O236" s="2" t="s">
        <v>12</v>
      </c>
      <c r="P236" s="62">
        <v>1</v>
      </c>
      <c r="Q236" s="63">
        <v>0.05</v>
      </c>
      <c r="R236" s="50"/>
      <c r="S236" s="7"/>
      <c r="T236">
        <v>1</v>
      </c>
      <c r="U236" s="5"/>
      <c r="V236" s="5"/>
      <c r="W236" s="4"/>
      <c r="Y236" s="19">
        <f t="shared" si="14"/>
        <v>0</v>
      </c>
      <c r="Z236" s="5">
        <f>AVERAGE(Y236:Y238)</f>
        <v>0</v>
      </c>
    </row>
    <row r="237" spans="1:26" ht="12.75">
      <c r="A237" s="29" t="s">
        <v>12</v>
      </c>
      <c r="B237" s="62">
        <v>30</v>
      </c>
      <c r="C237" s="63">
        <v>0.6</v>
      </c>
      <c r="D237" s="16"/>
      <c r="E237" s="41"/>
      <c r="F237" s="2">
        <v>1</v>
      </c>
      <c r="G237" s="39"/>
      <c r="H237" s="39"/>
      <c r="I237" s="16"/>
      <c r="J237" s="29"/>
      <c r="K237" s="36">
        <f t="shared" si="13"/>
        <v>0</v>
      </c>
      <c r="L237" s="30"/>
      <c r="O237" s="2" t="s">
        <v>12</v>
      </c>
      <c r="P237" s="62">
        <v>30</v>
      </c>
      <c r="Q237" s="63">
        <v>0.6</v>
      </c>
      <c r="R237" s="4"/>
      <c r="S237" s="7"/>
      <c r="T237">
        <v>1</v>
      </c>
      <c r="U237" s="4"/>
      <c r="V237" s="4"/>
      <c r="W237" s="4"/>
      <c r="Y237" s="19">
        <f t="shared" si="14"/>
        <v>0</v>
      </c>
      <c r="Z237" s="5"/>
    </row>
    <row r="238" spans="1:26" ht="12.75">
      <c r="A238" s="29" t="s">
        <v>12</v>
      </c>
      <c r="B238" s="62">
        <v>35</v>
      </c>
      <c r="C238" s="63">
        <v>0.6</v>
      </c>
      <c r="D238" s="16"/>
      <c r="E238" s="41"/>
      <c r="F238" s="2">
        <v>1</v>
      </c>
      <c r="G238" s="16"/>
      <c r="H238" s="16"/>
      <c r="I238" s="16"/>
      <c r="J238" s="29"/>
      <c r="K238" s="36">
        <f t="shared" si="13"/>
        <v>0</v>
      </c>
      <c r="L238" s="30"/>
      <c r="O238" s="2" t="s">
        <v>12</v>
      </c>
      <c r="P238" s="62">
        <v>35</v>
      </c>
      <c r="Q238" s="63">
        <v>0.6</v>
      </c>
      <c r="R238" s="4"/>
      <c r="S238" s="7"/>
      <c r="T238">
        <v>1</v>
      </c>
      <c r="U238" s="4"/>
      <c r="V238" s="4"/>
      <c r="W238" s="4"/>
      <c r="Y238" s="19">
        <f t="shared" si="14"/>
        <v>0</v>
      </c>
      <c r="Z238" s="5"/>
    </row>
    <row r="239" spans="1:26" ht="12.75">
      <c r="A239" s="29" t="s">
        <v>13</v>
      </c>
      <c r="B239" s="62">
        <v>9</v>
      </c>
      <c r="C239" s="63">
        <v>1.2</v>
      </c>
      <c r="D239" s="16"/>
      <c r="E239" s="41"/>
      <c r="F239" s="2">
        <v>1</v>
      </c>
      <c r="G239" s="16"/>
      <c r="H239" s="16"/>
      <c r="I239" s="16"/>
      <c r="J239" s="29"/>
      <c r="K239" s="36">
        <f t="shared" si="13"/>
        <v>0</v>
      </c>
      <c r="L239" s="30">
        <f>AVERAGE(K239:K241)</f>
        <v>0</v>
      </c>
      <c r="O239" s="2" t="s">
        <v>13</v>
      </c>
      <c r="P239" s="62">
        <v>9</v>
      </c>
      <c r="Q239" s="63">
        <v>1.2</v>
      </c>
      <c r="R239" s="4"/>
      <c r="S239" s="7"/>
      <c r="T239">
        <v>1</v>
      </c>
      <c r="U239" s="4"/>
      <c r="V239" s="4"/>
      <c r="W239" s="4"/>
      <c r="Y239" s="5">
        <f t="shared" si="14"/>
        <v>0</v>
      </c>
      <c r="Z239" s="5">
        <f>AVERAGE(Y239:Y241)</f>
        <v>0</v>
      </c>
    </row>
    <row r="240" spans="1:26" ht="12.75">
      <c r="A240" s="29" t="s">
        <v>13</v>
      </c>
      <c r="B240" s="62">
        <v>29</v>
      </c>
      <c r="C240" s="63">
        <v>1.5</v>
      </c>
      <c r="D240" s="16"/>
      <c r="E240" s="41"/>
      <c r="F240" s="2">
        <v>1</v>
      </c>
      <c r="G240" s="16"/>
      <c r="H240" s="16"/>
      <c r="I240" s="16"/>
      <c r="J240" s="29"/>
      <c r="K240" s="36">
        <f t="shared" si="13"/>
        <v>0</v>
      </c>
      <c r="L240" s="30"/>
      <c r="O240" s="2" t="s">
        <v>13</v>
      </c>
      <c r="P240" s="62">
        <v>29</v>
      </c>
      <c r="Q240" s="63">
        <v>1.5</v>
      </c>
      <c r="R240" s="4"/>
      <c r="S240" s="7"/>
      <c r="T240">
        <v>1</v>
      </c>
      <c r="U240" s="4"/>
      <c r="V240" s="4"/>
      <c r="W240" s="4"/>
      <c r="Y240" s="5">
        <f t="shared" si="14"/>
        <v>0</v>
      </c>
      <c r="Z240" s="5"/>
    </row>
    <row r="241" spans="1:26" ht="12.75">
      <c r="A241" s="29" t="s">
        <v>13</v>
      </c>
      <c r="B241" s="62">
        <v>46</v>
      </c>
      <c r="C241" s="63">
        <v>1.7</v>
      </c>
      <c r="D241" s="16"/>
      <c r="E241" s="41"/>
      <c r="F241" s="2">
        <v>1</v>
      </c>
      <c r="G241" s="16"/>
      <c r="H241" s="16"/>
      <c r="I241" s="16"/>
      <c r="J241" s="29"/>
      <c r="K241" s="36">
        <f t="shared" si="13"/>
        <v>0</v>
      </c>
      <c r="L241" s="30"/>
      <c r="O241" s="2" t="s">
        <v>13</v>
      </c>
      <c r="P241" s="62">
        <v>46</v>
      </c>
      <c r="Q241" s="63">
        <v>1.7</v>
      </c>
      <c r="R241" s="4"/>
      <c r="S241" s="7"/>
      <c r="T241">
        <v>1</v>
      </c>
      <c r="U241" s="4"/>
      <c r="V241" s="4"/>
      <c r="W241" s="4"/>
      <c r="Y241" s="5">
        <f t="shared" si="14"/>
        <v>0</v>
      </c>
      <c r="Z241" s="5"/>
    </row>
    <row r="242" spans="1:26" ht="12.75">
      <c r="A242" s="29" t="s">
        <v>14</v>
      </c>
      <c r="B242" s="62">
        <v>4</v>
      </c>
      <c r="C242" s="63">
        <v>0.35</v>
      </c>
      <c r="D242" s="152">
        <v>0.92</v>
      </c>
      <c r="E242" s="41"/>
      <c r="F242" s="2">
        <v>1</v>
      </c>
      <c r="G242" s="16">
        <v>0.16</v>
      </c>
      <c r="H242" s="16">
        <v>0.16</v>
      </c>
      <c r="I242" s="16">
        <f>100*H242/D242</f>
        <v>17.391304347826086</v>
      </c>
      <c r="J242" s="29"/>
      <c r="K242" s="36">
        <f t="shared" si="13"/>
        <v>1.2030075187969924</v>
      </c>
      <c r="L242" s="30">
        <f>AVERAGE(K242:K244)</f>
        <v>2.0125313283208017</v>
      </c>
      <c r="O242" s="2" t="s">
        <v>14</v>
      </c>
      <c r="P242" s="62">
        <v>4</v>
      </c>
      <c r="Q242" s="63">
        <v>0.35</v>
      </c>
      <c r="R242" s="4"/>
      <c r="S242" s="7"/>
      <c r="T242">
        <v>1</v>
      </c>
      <c r="U242" s="4"/>
      <c r="V242" s="4"/>
      <c r="W242" s="4"/>
      <c r="Y242" s="5">
        <f t="shared" si="14"/>
        <v>0</v>
      </c>
      <c r="Z242" s="5">
        <f>AVERAGE(Y242:Y244)</f>
        <v>59.3984962406015</v>
      </c>
    </row>
    <row r="243" spans="1:26" ht="12.75">
      <c r="A243" s="29" t="s">
        <v>14</v>
      </c>
      <c r="B243" s="62">
        <v>22</v>
      </c>
      <c r="C243" s="63">
        <v>0.9</v>
      </c>
      <c r="D243" s="61">
        <v>3.61</v>
      </c>
      <c r="E243" s="41"/>
      <c r="F243" s="2">
        <v>1</v>
      </c>
      <c r="G243" s="39">
        <v>0.63</v>
      </c>
      <c r="H243" s="39">
        <v>0.63</v>
      </c>
      <c r="I243" s="16">
        <f>100*H243/D243</f>
        <v>17.451523545706372</v>
      </c>
      <c r="J243" s="29"/>
      <c r="K243" s="36">
        <f t="shared" si="13"/>
        <v>4.7368421052631575</v>
      </c>
      <c r="L243" s="30"/>
      <c r="O243" s="2" t="s">
        <v>14</v>
      </c>
      <c r="P243" s="62">
        <v>22</v>
      </c>
      <c r="Q243" s="63">
        <v>0.9</v>
      </c>
      <c r="R243" s="4">
        <v>54.98</v>
      </c>
      <c r="S243" s="7"/>
      <c r="T243">
        <v>1</v>
      </c>
      <c r="U243" s="4">
        <v>9.97</v>
      </c>
      <c r="V243" s="4">
        <v>9.97</v>
      </c>
      <c r="W243" s="4">
        <f>100*V243/R243</f>
        <v>18.133866860676612</v>
      </c>
      <c r="Y243" s="5">
        <f t="shared" si="14"/>
        <v>74.9624060150376</v>
      </c>
      <c r="Z243" s="5"/>
    </row>
    <row r="244" spans="1:26" ht="12.75">
      <c r="A244" s="29" t="s">
        <v>14</v>
      </c>
      <c r="B244" s="62">
        <v>43</v>
      </c>
      <c r="C244" s="63">
        <v>1.2</v>
      </c>
      <c r="D244" s="16">
        <v>0.087</v>
      </c>
      <c r="E244" s="41"/>
      <c r="F244" s="2">
        <v>1</v>
      </c>
      <c r="G244" s="16">
        <v>0.013</v>
      </c>
      <c r="H244" s="16">
        <v>0.013</v>
      </c>
      <c r="I244" s="16">
        <f>100*H244/D244</f>
        <v>14.942528735632186</v>
      </c>
      <c r="J244" s="29"/>
      <c r="K244" s="36">
        <f t="shared" si="13"/>
        <v>0.09774436090225563</v>
      </c>
      <c r="L244" s="30"/>
      <c r="O244" s="2" t="s">
        <v>14</v>
      </c>
      <c r="P244" s="62">
        <v>43</v>
      </c>
      <c r="Q244" s="63">
        <v>1.2</v>
      </c>
      <c r="R244" s="4">
        <v>87.7</v>
      </c>
      <c r="S244" s="7"/>
      <c r="T244">
        <v>1</v>
      </c>
      <c r="U244" s="5">
        <v>13.73</v>
      </c>
      <c r="V244" s="5">
        <v>13.73</v>
      </c>
      <c r="W244" s="4">
        <f>100*V244/R244</f>
        <v>15.655644241733182</v>
      </c>
      <c r="Y244" s="5">
        <f t="shared" si="14"/>
        <v>103.23308270676692</v>
      </c>
      <c r="Z244" s="5"/>
    </row>
    <row r="245" spans="1:26" ht="12.75">
      <c r="A245" s="29" t="s">
        <v>4</v>
      </c>
      <c r="B245" s="62">
        <v>12</v>
      </c>
      <c r="C245" s="63">
        <v>0.7</v>
      </c>
      <c r="D245" s="16">
        <v>1.77</v>
      </c>
      <c r="E245" s="2"/>
      <c r="F245" s="2">
        <v>1</v>
      </c>
      <c r="G245" s="16">
        <v>0.2</v>
      </c>
      <c r="H245" s="16">
        <v>0.2</v>
      </c>
      <c r="I245" s="16">
        <f>100*H245/D245</f>
        <v>11.299435028248588</v>
      </c>
      <c r="J245" s="29"/>
      <c r="K245" s="36">
        <f t="shared" si="13"/>
        <v>1.5037593984962405</v>
      </c>
      <c r="L245" s="30">
        <f>AVERAGE(K245:K247)</f>
        <v>0.5012531328320802</v>
      </c>
      <c r="O245" s="2" t="s">
        <v>4</v>
      </c>
      <c r="P245" s="62">
        <v>12</v>
      </c>
      <c r="Q245" s="63">
        <v>0.7</v>
      </c>
      <c r="R245" s="4"/>
      <c r="T245">
        <v>1</v>
      </c>
      <c r="U245" s="4"/>
      <c r="V245" s="4"/>
      <c r="W245" s="4"/>
      <c r="Y245" s="5">
        <f t="shared" si="14"/>
        <v>0</v>
      </c>
      <c r="Z245" s="5">
        <f>AVERAGE(Y245:Y247)</f>
        <v>0</v>
      </c>
    </row>
    <row r="246" spans="1:26" ht="12.75">
      <c r="A246" s="29" t="s">
        <v>4</v>
      </c>
      <c r="B246" s="62">
        <v>33</v>
      </c>
      <c r="C246" s="63">
        <v>1.3</v>
      </c>
      <c r="D246" s="16"/>
      <c r="E246" s="2"/>
      <c r="F246" s="2">
        <v>1</v>
      </c>
      <c r="G246" s="16"/>
      <c r="H246" s="16"/>
      <c r="I246" s="16"/>
      <c r="J246" s="29"/>
      <c r="K246" s="36">
        <f t="shared" si="13"/>
        <v>0</v>
      </c>
      <c r="L246" s="30"/>
      <c r="O246" s="2" t="s">
        <v>4</v>
      </c>
      <c r="P246" s="62">
        <v>33</v>
      </c>
      <c r="Q246" s="63">
        <v>1.3</v>
      </c>
      <c r="R246" s="4"/>
      <c r="T246">
        <v>1</v>
      </c>
      <c r="U246" s="4"/>
      <c r="V246" s="4"/>
      <c r="W246" s="4"/>
      <c r="Y246" s="5">
        <f t="shared" si="14"/>
        <v>0</v>
      </c>
      <c r="Z246" s="5"/>
    </row>
    <row r="247" spans="1:26" ht="12.75">
      <c r="A247" s="29" t="s">
        <v>4</v>
      </c>
      <c r="B247" s="62">
        <v>39</v>
      </c>
      <c r="C247" s="63">
        <v>1.4</v>
      </c>
      <c r="D247" s="16"/>
      <c r="E247" s="2"/>
      <c r="F247" s="2">
        <v>1</v>
      </c>
      <c r="G247" s="16"/>
      <c r="H247" s="16"/>
      <c r="I247" s="16"/>
      <c r="J247" s="29"/>
      <c r="K247" s="36">
        <f t="shared" si="13"/>
        <v>0</v>
      </c>
      <c r="L247" s="30"/>
      <c r="O247" s="2" t="s">
        <v>4</v>
      </c>
      <c r="P247" s="62">
        <v>39</v>
      </c>
      <c r="Q247" s="63">
        <v>1.4</v>
      </c>
      <c r="R247" s="4"/>
      <c r="T247">
        <v>1</v>
      </c>
      <c r="U247" s="4"/>
      <c r="V247" s="4"/>
      <c r="W247" s="4"/>
      <c r="Y247" s="5">
        <f t="shared" si="14"/>
        <v>0</v>
      </c>
      <c r="Z247" s="5"/>
    </row>
    <row r="248" spans="1:26" ht="12.75">
      <c r="A248" s="29" t="s">
        <v>5</v>
      </c>
      <c r="B248" s="62">
        <v>11</v>
      </c>
      <c r="C248" s="63">
        <v>0.6</v>
      </c>
      <c r="D248" s="16"/>
      <c r="E248" s="2"/>
      <c r="F248" s="2">
        <v>1</v>
      </c>
      <c r="G248" s="16"/>
      <c r="H248" s="16"/>
      <c r="I248" s="16"/>
      <c r="J248" s="29"/>
      <c r="K248" s="36">
        <f t="shared" si="13"/>
        <v>0</v>
      </c>
      <c r="L248" s="30">
        <f>AVERAGE(K248:K250)</f>
        <v>0</v>
      </c>
      <c r="O248" s="2" t="s">
        <v>5</v>
      </c>
      <c r="P248" s="62">
        <v>11</v>
      </c>
      <c r="Q248" s="63">
        <v>0.6</v>
      </c>
      <c r="R248" s="4"/>
      <c r="T248">
        <v>1</v>
      </c>
      <c r="U248" s="4"/>
      <c r="V248" s="4"/>
      <c r="W248" s="4"/>
      <c r="Y248" s="5">
        <f t="shared" si="14"/>
        <v>0</v>
      </c>
      <c r="Z248" s="5">
        <f>AVERAGE(Y248:Y250)</f>
        <v>0</v>
      </c>
    </row>
    <row r="249" spans="1:26" ht="12.75">
      <c r="A249" s="29" t="s">
        <v>5</v>
      </c>
      <c r="B249" s="62">
        <v>30</v>
      </c>
      <c r="C249" s="63">
        <v>1.6</v>
      </c>
      <c r="D249" s="31"/>
      <c r="E249" s="29"/>
      <c r="F249" s="29">
        <v>1</v>
      </c>
      <c r="G249" s="31"/>
      <c r="H249" s="31"/>
      <c r="I249" s="16"/>
      <c r="J249" s="29"/>
      <c r="K249" s="36">
        <f t="shared" si="13"/>
        <v>0</v>
      </c>
      <c r="L249" s="30"/>
      <c r="O249" s="2" t="s">
        <v>5</v>
      </c>
      <c r="P249" s="62">
        <v>30</v>
      </c>
      <c r="Q249" s="63">
        <v>1.6</v>
      </c>
      <c r="R249" s="4"/>
      <c r="T249">
        <v>1</v>
      </c>
      <c r="U249" s="4"/>
      <c r="V249" s="4"/>
      <c r="W249" s="4"/>
      <c r="Y249" s="5">
        <f t="shared" si="14"/>
        <v>0</v>
      </c>
      <c r="Z249" s="5"/>
    </row>
    <row r="250" spans="1:26" ht="12.75">
      <c r="A250" s="29" t="s">
        <v>5</v>
      </c>
      <c r="B250" s="62">
        <v>36</v>
      </c>
      <c r="C250" s="63">
        <v>1.9</v>
      </c>
      <c r="D250" s="31"/>
      <c r="E250" s="29"/>
      <c r="F250" s="29">
        <v>1</v>
      </c>
      <c r="G250" s="31"/>
      <c r="H250" s="31"/>
      <c r="I250" s="16"/>
      <c r="J250" s="29"/>
      <c r="K250" s="36">
        <f t="shared" si="13"/>
        <v>0</v>
      </c>
      <c r="L250" s="30"/>
      <c r="O250" s="2" t="s">
        <v>5</v>
      </c>
      <c r="P250" s="62">
        <v>36</v>
      </c>
      <c r="Q250" s="63">
        <v>1.9</v>
      </c>
      <c r="R250" s="4"/>
      <c r="T250">
        <v>1</v>
      </c>
      <c r="U250" s="4"/>
      <c r="V250" s="4"/>
      <c r="W250" s="4"/>
      <c r="Y250" s="5">
        <f t="shared" si="14"/>
        <v>0</v>
      </c>
      <c r="Z250" s="5"/>
    </row>
    <row r="251" spans="1:26" ht="12.75">
      <c r="A251" s="29" t="s">
        <v>6</v>
      </c>
      <c r="B251" s="62">
        <v>5</v>
      </c>
      <c r="C251" s="63">
        <v>0.3</v>
      </c>
      <c r="D251" s="33"/>
      <c r="E251" s="29"/>
      <c r="F251" s="29">
        <v>1</v>
      </c>
      <c r="G251" s="30"/>
      <c r="H251" s="30"/>
      <c r="I251" s="16"/>
      <c r="J251" s="29"/>
      <c r="K251" s="36">
        <f t="shared" si="13"/>
        <v>0</v>
      </c>
      <c r="L251" s="30">
        <f>AVERAGE(K251:K253)</f>
        <v>12.832080200501252</v>
      </c>
      <c r="O251" s="2" t="s">
        <v>6</v>
      </c>
      <c r="P251" s="62">
        <v>5</v>
      </c>
      <c r="Q251" s="63">
        <v>0.3</v>
      </c>
      <c r="R251" s="15"/>
      <c r="T251">
        <v>1</v>
      </c>
      <c r="U251" s="4"/>
      <c r="V251" s="4"/>
      <c r="W251" s="4"/>
      <c r="Y251" s="5">
        <f t="shared" si="14"/>
        <v>0</v>
      </c>
      <c r="Z251" s="5">
        <f>AVERAGE(Y251:Y253)</f>
        <v>1.18796992481203</v>
      </c>
    </row>
    <row r="252" spans="1:26" ht="12.75">
      <c r="A252" s="29" t="s">
        <v>6</v>
      </c>
      <c r="B252" s="62">
        <v>19</v>
      </c>
      <c r="C252" s="63">
        <v>0.7</v>
      </c>
      <c r="D252" s="33">
        <v>35.445</v>
      </c>
      <c r="E252" s="29"/>
      <c r="F252" s="29">
        <v>1</v>
      </c>
      <c r="G252" s="31">
        <v>5.12</v>
      </c>
      <c r="H252" s="31">
        <v>5.12</v>
      </c>
      <c r="I252" s="16">
        <f>100*H252/D252</f>
        <v>14.444914656510086</v>
      </c>
      <c r="J252" s="29"/>
      <c r="K252" s="36">
        <f t="shared" si="13"/>
        <v>38.49624060150376</v>
      </c>
      <c r="L252" s="30"/>
      <c r="O252" s="2" t="s">
        <v>6</v>
      </c>
      <c r="P252" s="62">
        <v>19</v>
      </c>
      <c r="Q252" s="63">
        <v>0.7</v>
      </c>
      <c r="R252" s="15"/>
      <c r="T252">
        <v>1</v>
      </c>
      <c r="U252" s="4"/>
      <c r="V252" s="4"/>
      <c r="W252" s="4"/>
      <c r="Y252" s="5">
        <f t="shared" si="14"/>
        <v>0</v>
      </c>
      <c r="Z252" s="5"/>
    </row>
    <row r="253" spans="1:26" ht="12.75">
      <c r="A253" s="29" t="s">
        <v>6</v>
      </c>
      <c r="B253" s="62">
        <v>46</v>
      </c>
      <c r="C253" s="63">
        <v>0.8</v>
      </c>
      <c r="D253" s="33"/>
      <c r="E253" s="29"/>
      <c r="F253" s="29">
        <v>1</v>
      </c>
      <c r="G253" s="31"/>
      <c r="H253" s="29"/>
      <c r="I253" s="55"/>
      <c r="J253" s="29"/>
      <c r="K253" s="36">
        <f t="shared" si="13"/>
        <v>0</v>
      </c>
      <c r="L253" s="30"/>
      <c r="O253" s="2" t="s">
        <v>6</v>
      </c>
      <c r="P253" s="62">
        <v>46</v>
      </c>
      <c r="Q253" s="63">
        <v>0.8</v>
      </c>
      <c r="R253" s="15">
        <v>2.492</v>
      </c>
      <c r="T253">
        <v>1</v>
      </c>
      <c r="U253" s="4">
        <v>0.474</v>
      </c>
      <c r="V253" s="4">
        <v>0.474</v>
      </c>
      <c r="W253" s="4">
        <f>100*V253/R253</f>
        <v>19.020866773675763</v>
      </c>
      <c r="Y253" s="5">
        <f t="shared" si="14"/>
        <v>3.5639097744360897</v>
      </c>
      <c r="Z253" s="5"/>
    </row>
    <row r="254" spans="1:26" ht="12.75">
      <c r="A254" s="29" t="s">
        <v>7</v>
      </c>
      <c r="B254" s="62">
        <v>6</v>
      </c>
      <c r="C254" s="63">
        <v>0.4</v>
      </c>
      <c r="D254" s="31"/>
      <c r="E254" s="29"/>
      <c r="F254" s="29">
        <v>1</v>
      </c>
      <c r="G254" s="31"/>
      <c r="H254" s="31"/>
      <c r="I254" s="31"/>
      <c r="J254" s="29"/>
      <c r="K254" s="36">
        <f t="shared" si="13"/>
        <v>0</v>
      </c>
      <c r="L254" s="30">
        <f>AVERAGE(K254:K256)</f>
        <v>0</v>
      </c>
      <c r="O254" s="2" t="s">
        <v>7</v>
      </c>
      <c r="P254" s="62">
        <v>6</v>
      </c>
      <c r="Q254" s="63">
        <v>0.4</v>
      </c>
      <c r="R254" s="4"/>
      <c r="T254">
        <v>1</v>
      </c>
      <c r="U254" s="4"/>
      <c r="W254" s="4"/>
      <c r="Y254" s="5">
        <f t="shared" si="14"/>
        <v>0</v>
      </c>
      <c r="Z254" s="5">
        <f>AVERAGE(Y254:Y256)</f>
        <v>0</v>
      </c>
    </row>
    <row r="255" spans="1:26" ht="12.75">
      <c r="A255" s="29" t="s">
        <v>7</v>
      </c>
      <c r="B255" s="62">
        <v>22</v>
      </c>
      <c r="C255" s="63">
        <v>1</v>
      </c>
      <c r="D255" s="31"/>
      <c r="E255" s="29"/>
      <c r="F255" s="29">
        <v>1</v>
      </c>
      <c r="G255" s="31"/>
      <c r="H255" s="29"/>
      <c r="I255" s="31"/>
      <c r="J255" s="29"/>
      <c r="K255" s="36">
        <f t="shared" si="13"/>
        <v>0</v>
      </c>
      <c r="L255" s="30"/>
      <c r="O255" s="2" t="s">
        <v>7</v>
      </c>
      <c r="P255" s="62">
        <v>22</v>
      </c>
      <c r="Q255" s="63">
        <v>1</v>
      </c>
      <c r="R255" s="4"/>
      <c r="T255">
        <v>1</v>
      </c>
      <c r="U255" s="4"/>
      <c r="W255" s="4"/>
      <c r="Y255" s="5">
        <f t="shared" si="14"/>
        <v>0</v>
      </c>
      <c r="Z255" s="5"/>
    </row>
    <row r="256" spans="1:26" ht="12.75">
      <c r="A256" s="29" t="s">
        <v>7</v>
      </c>
      <c r="B256" s="62">
        <v>45</v>
      </c>
      <c r="C256" s="63">
        <v>1.7</v>
      </c>
      <c r="D256" s="31"/>
      <c r="E256" s="29"/>
      <c r="F256" s="29">
        <v>1</v>
      </c>
      <c r="G256" s="31"/>
      <c r="H256" s="29"/>
      <c r="I256" s="31"/>
      <c r="J256" s="29"/>
      <c r="K256" s="36">
        <f t="shared" si="13"/>
        <v>0</v>
      </c>
      <c r="L256" s="30"/>
      <c r="O256" s="2" t="s">
        <v>7</v>
      </c>
      <c r="P256" s="62">
        <v>45</v>
      </c>
      <c r="Q256" s="63">
        <v>1.7</v>
      </c>
      <c r="R256" s="4"/>
      <c r="T256">
        <v>1</v>
      </c>
      <c r="U256" s="4"/>
      <c r="W256" s="4"/>
      <c r="Y256" s="5">
        <f t="shared" si="14"/>
        <v>0</v>
      </c>
      <c r="Z256" s="5"/>
    </row>
    <row r="257" spans="17:23" ht="12.75">
      <c r="Q257" s="4"/>
      <c r="W257" s="17"/>
    </row>
    <row r="260" spans="1:6" ht="12.75">
      <c r="A260" s="11"/>
      <c r="C260" s="16"/>
      <c r="D260" s="7"/>
      <c r="F260" s="5"/>
    </row>
    <row r="261" spans="1:26" ht="12.75">
      <c r="A261" s="1" t="s">
        <v>149</v>
      </c>
      <c r="B261" s="8"/>
      <c r="C261" s="37"/>
      <c r="O261" s="154" t="s">
        <v>154</v>
      </c>
      <c r="P261" s="155"/>
      <c r="Q261" s="156"/>
      <c r="R261" s="157"/>
      <c r="S261" s="157"/>
      <c r="T261" s="157"/>
      <c r="U261" s="157"/>
      <c r="V261" s="157"/>
      <c r="W261" s="157"/>
      <c r="X261" s="157"/>
      <c r="Y261" s="157"/>
      <c r="Z261" s="157"/>
    </row>
    <row r="262" spans="1:26" ht="12.75">
      <c r="A262" s="1" t="s">
        <v>0</v>
      </c>
      <c r="B262" s="6" t="s">
        <v>8</v>
      </c>
      <c r="C262" s="38" t="s">
        <v>15</v>
      </c>
      <c r="D262" s="6" t="s">
        <v>9</v>
      </c>
      <c r="E262" s="9" t="s">
        <v>10</v>
      </c>
      <c r="F262" s="9" t="s">
        <v>64</v>
      </c>
      <c r="G262" s="6" t="s">
        <v>1</v>
      </c>
      <c r="H262" s="6" t="s">
        <v>20</v>
      </c>
      <c r="I262" s="13" t="s">
        <v>21</v>
      </c>
      <c r="J262" s="6" t="s">
        <v>22</v>
      </c>
      <c r="K262" s="14" t="s">
        <v>23</v>
      </c>
      <c r="L262" s="6" t="s">
        <v>24</v>
      </c>
      <c r="O262" s="154" t="s">
        <v>0</v>
      </c>
      <c r="P262" s="158" t="s">
        <v>8</v>
      </c>
      <c r="Q262" s="159" t="s">
        <v>15</v>
      </c>
      <c r="R262" s="158" t="s">
        <v>9</v>
      </c>
      <c r="S262" s="160" t="s">
        <v>10</v>
      </c>
      <c r="T262" s="160" t="s">
        <v>64</v>
      </c>
      <c r="U262" s="158" t="s">
        <v>1</v>
      </c>
      <c r="V262" s="158" t="s">
        <v>20</v>
      </c>
      <c r="W262" s="161" t="s">
        <v>21</v>
      </c>
      <c r="X262" s="158" t="s">
        <v>22</v>
      </c>
      <c r="Y262" s="162" t="s">
        <v>23</v>
      </c>
      <c r="Z262" s="158" t="s">
        <v>24</v>
      </c>
    </row>
    <row r="263" spans="1:26" ht="12.75">
      <c r="A263" s="29" t="s">
        <v>2</v>
      </c>
      <c r="B263" s="2">
        <v>1</v>
      </c>
      <c r="C263" s="16">
        <v>0.05</v>
      </c>
      <c r="D263" s="31"/>
      <c r="E263" s="31"/>
      <c r="F263" s="29">
        <v>1</v>
      </c>
      <c r="G263" s="31"/>
      <c r="H263" s="29"/>
      <c r="I263" s="31"/>
      <c r="J263" s="29"/>
      <c r="K263" s="36">
        <f>H263/0.133</f>
        <v>0</v>
      </c>
      <c r="L263" s="30">
        <f>AVERAGE(K263:K265)</f>
        <v>0</v>
      </c>
      <c r="O263" s="157" t="s">
        <v>2</v>
      </c>
      <c r="P263" s="157">
        <v>1</v>
      </c>
      <c r="Q263" s="163">
        <v>0.05</v>
      </c>
      <c r="R263" s="163"/>
      <c r="S263" s="163"/>
      <c r="T263" s="157">
        <v>1</v>
      </c>
      <c r="U263" s="163"/>
      <c r="V263" s="157"/>
      <c r="W263" s="163"/>
      <c r="X263" s="157"/>
      <c r="Y263" s="164">
        <f>V263/0.133</f>
        <v>0</v>
      </c>
      <c r="Z263" s="165">
        <f>AVERAGE(Y263:Y265)</f>
        <v>0</v>
      </c>
    </row>
    <row r="264" spans="1:26" ht="12.75">
      <c r="A264" s="29" t="s">
        <v>2</v>
      </c>
      <c r="B264" s="2">
        <v>26</v>
      </c>
      <c r="C264" s="16">
        <v>0.6</v>
      </c>
      <c r="D264" s="55"/>
      <c r="E264" s="55"/>
      <c r="F264" s="52">
        <v>1</v>
      </c>
      <c r="G264" s="56"/>
      <c r="H264" s="56"/>
      <c r="I264" s="55"/>
      <c r="J264" s="52"/>
      <c r="K264" s="59">
        <f aca="true" t="shared" si="15" ref="K264:K292">H264/0.133</f>
        <v>0</v>
      </c>
      <c r="L264" s="56"/>
      <c r="O264" s="157" t="s">
        <v>2</v>
      </c>
      <c r="P264" s="157">
        <v>26</v>
      </c>
      <c r="Q264" s="163">
        <v>0.6</v>
      </c>
      <c r="R264" s="163"/>
      <c r="S264" s="163"/>
      <c r="T264" s="157">
        <v>1</v>
      </c>
      <c r="U264" s="165"/>
      <c r="V264" s="165"/>
      <c r="W264" s="163"/>
      <c r="X264" s="157"/>
      <c r="Y264" s="164">
        <f aca="true" t="shared" si="16" ref="Y264:Y292">V264/0.133</f>
        <v>0</v>
      </c>
      <c r="Z264" s="165"/>
    </row>
    <row r="265" spans="1:26" ht="12.75">
      <c r="A265" s="29" t="s">
        <v>2</v>
      </c>
      <c r="B265" s="2">
        <v>38</v>
      </c>
      <c r="C265" s="16">
        <v>1.1</v>
      </c>
      <c r="D265" s="55"/>
      <c r="E265" s="52"/>
      <c r="F265" s="52">
        <v>1</v>
      </c>
      <c r="G265" s="56"/>
      <c r="H265" s="56"/>
      <c r="I265" s="55"/>
      <c r="J265" s="52"/>
      <c r="K265" s="59">
        <f t="shared" si="15"/>
        <v>0</v>
      </c>
      <c r="L265" s="56"/>
      <c r="O265" s="157" t="s">
        <v>2</v>
      </c>
      <c r="P265" s="157">
        <v>38</v>
      </c>
      <c r="Q265" s="163">
        <v>1.1</v>
      </c>
      <c r="R265" s="163"/>
      <c r="S265" s="157"/>
      <c r="T265" s="157">
        <v>1</v>
      </c>
      <c r="U265" s="165"/>
      <c r="V265" s="165"/>
      <c r="W265" s="163"/>
      <c r="X265" s="157"/>
      <c r="Y265" s="164">
        <f t="shared" si="16"/>
        <v>0</v>
      </c>
      <c r="Z265" s="165"/>
    </row>
    <row r="266" spans="1:26" ht="12.75">
      <c r="A266" s="29" t="s">
        <v>3</v>
      </c>
      <c r="B266" s="2">
        <v>12</v>
      </c>
      <c r="C266" s="16">
        <v>0.25</v>
      </c>
      <c r="D266" s="55">
        <v>0.92</v>
      </c>
      <c r="E266" s="55"/>
      <c r="F266" s="52">
        <v>1</v>
      </c>
      <c r="G266" s="55">
        <v>0.09</v>
      </c>
      <c r="H266" s="55">
        <v>0.09</v>
      </c>
      <c r="I266" s="55">
        <f>100*H266/D266</f>
        <v>9.782608695652174</v>
      </c>
      <c r="J266" s="52"/>
      <c r="K266" s="59">
        <f t="shared" si="15"/>
        <v>0.6766917293233082</v>
      </c>
      <c r="L266" s="56">
        <f>AVERAGE(K266:K268)</f>
        <v>0.22556390977443608</v>
      </c>
      <c r="O266" s="157" t="s">
        <v>3</v>
      </c>
      <c r="P266" s="157">
        <v>12</v>
      </c>
      <c r="Q266" s="163">
        <v>0.25</v>
      </c>
      <c r="R266" s="163"/>
      <c r="S266" s="163"/>
      <c r="T266" s="157">
        <v>1</v>
      </c>
      <c r="U266" s="163"/>
      <c r="V266" s="163"/>
      <c r="W266" s="163"/>
      <c r="X266" s="157"/>
      <c r="Y266" s="164">
        <f t="shared" si="16"/>
        <v>0</v>
      </c>
      <c r="Z266" s="165">
        <f>AVERAGE(Y266:Y268)</f>
        <v>0</v>
      </c>
    </row>
    <row r="267" spans="1:26" ht="12.75">
      <c r="A267" s="29" t="s">
        <v>3</v>
      </c>
      <c r="B267" s="2">
        <v>17</v>
      </c>
      <c r="C267" s="16">
        <v>0.6</v>
      </c>
      <c r="D267" s="31"/>
      <c r="E267" s="31"/>
      <c r="F267" s="29">
        <v>1</v>
      </c>
      <c r="G267" s="29"/>
      <c r="H267" s="29"/>
      <c r="I267" s="55"/>
      <c r="J267" s="29"/>
      <c r="K267" s="36">
        <f t="shared" si="15"/>
        <v>0</v>
      </c>
      <c r="L267" s="30"/>
      <c r="O267" s="157" t="s">
        <v>3</v>
      </c>
      <c r="P267" s="157">
        <v>17</v>
      </c>
      <c r="Q267" s="163">
        <v>0.6</v>
      </c>
      <c r="R267" s="163"/>
      <c r="S267" s="163"/>
      <c r="T267" s="157">
        <v>1</v>
      </c>
      <c r="U267" s="157"/>
      <c r="V267" s="157"/>
      <c r="W267" s="163"/>
      <c r="X267" s="157"/>
      <c r="Y267" s="164">
        <f t="shared" si="16"/>
        <v>0</v>
      </c>
      <c r="Z267" s="165"/>
    </row>
    <row r="268" spans="1:26" ht="12.75">
      <c r="A268" s="29" t="s">
        <v>3</v>
      </c>
      <c r="B268" s="60">
        <v>49</v>
      </c>
      <c r="C268" s="61">
        <v>1.7</v>
      </c>
      <c r="D268" s="31"/>
      <c r="E268" s="32"/>
      <c r="F268" s="29">
        <v>1</v>
      </c>
      <c r="G268" s="31"/>
      <c r="H268" s="29"/>
      <c r="I268" s="55"/>
      <c r="J268" s="29"/>
      <c r="K268" s="36">
        <f t="shared" si="15"/>
        <v>0</v>
      </c>
      <c r="L268" s="30"/>
      <c r="O268" s="157" t="s">
        <v>3</v>
      </c>
      <c r="P268" s="166">
        <v>49</v>
      </c>
      <c r="Q268" s="167">
        <v>1.7</v>
      </c>
      <c r="R268" s="163"/>
      <c r="S268" s="168"/>
      <c r="T268" s="157">
        <v>1</v>
      </c>
      <c r="U268" s="163"/>
      <c r="V268" s="157"/>
      <c r="W268" s="163"/>
      <c r="X268" s="157"/>
      <c r="Y268" s="164">
        <f t="shared" si="16"/>
        <v>0</v>
      </c>
      <c r="Z268" s="165"/>
    </row>
    <row r="269" spans="1:26" ht="12.75">
      <c r="A269" s="29" t="s">
        <v>11</v>
      </c>
      <c r="B269" s="62">
        <v>2</v>
      </c>
      <c r="C269" s="63">
        <v>0.15</v>
      </c>
      <c r="D269" s="31"/>
      <c r="E269" s="32"/>
      <c r="F269" s="29">
        <v>1</v>
      </c>
      <c r="G269" s="31"/>
      <c r="H269" s="29"/>
      <c r="I269" s="55"/>
      <c r="J269" s="29"/>
      <c r="K269" s="36">
        <f t="shared" si="15"/>
        <v>0</v>
      </c>
      <c r="L269" s="30">
        <f>AVERAGE(K269:K271)</f>
        <v>0</v>
      </c>
      <c r="O269" s="157" t="s">
        <v>11</v>
      </c>
      <c r="P269" s="169">
        <v>2</v>
      </c>
      <c r="Q269" s="170">
        <v>0.15</v>
      </c>
      <c r="R269" s="163"/>
      <c r="S269" s="168"/>
      <c r="T269" s="157">
        <v>1</v>
      </c>
      <c r="U269" s="163"/>
      <c r="V269" s="157"/>
      <c r="W269" s="163"/>
      <c r="X269" s="157"/>
      <c r="Y269" s="164">
        <f t="shared" si="16"/>
        <v>0</v>
      </c>
      <c r="Z269" s="165">
        <f>AVERAGE(Y269:Y271)</f>
        <v>0</v>
      </c>
    </row>
    <row r="270" spans="1:26" ht="12.75">
      <c r="A270" s="29" t="s">
        <v>11</v>
      </c>
      <c r="B270" s="62">
        <v>27</v>
      </c>
      <c r="C270" s="63">
        <v>0.5</v>
      </c>
      <c r="D270" s="31"/>
      <c r="E270" s="32"/>
      <c r="F270" s="29">
        <v>1</v>
      </c>
      <c r="G270" s="31"/>
      <c r="H270" s="31"/>
      <c r="I270" s="55"/>
      <c r="J270" s="29"/>
      <c r="K270" s="36">
        <f t="shared" si="15"/>
        <v>0</v>
      </c>
      <c r="L270" s="30"/>
      <c r="O270" s="157" t="s">
        <v>11</v>
      </c>
      <c r="P270" s="169">
        <v>27</v>
      </c>
      <c r="Q270" s="170">
        <v>0.5</v>
      </c>
      <c r="R270" s="163"/>
      <c r="S270" s="168"/>
      <c r="T270" s="157">
        <v>1</v>
      </c>
      <c r="U270" s="163"/>
      <c r="V270" s="163"/>
      <c r="W270" s="163"/>
      <c r="X270" s="157"/>
      <c r="Y270" s="164">
        <f t="shared" si="16"/>
        <v>0</v>
      </c>
      <c r="Z270" s="165"/>
    </row>
    <row r="271" spans="1:26" ht="12.75">
      <c r="A271" s="29" t="s">
        <v>11</v>
      </c>
      <c r="B271" s="62">
        <v>50</v>
      </c>
      <c r="C271" s="63">
        <v>1</v>
      </c>
      <c r="D271" s="31"/>
      <c r="E271" s="32"/>
      <c r="F271" s="29">
        <v>1</v>
      </c>
      <c r="G271" s="31"/>
      <c r="H271" s="31"/>
      <c r="I271" s="55"/>
      <c r="J271" s="29"/>
      <c r="K271" s="36">
        <f t="shared" si="15"/>
        <v>0</v>
      </c>
      <c r="L271" s="30"/>
      <c r="O271" s="157" t="s">
        <v>11</v>
      </c>
      <c r="P271" s="169">
        <v>50</v>
      </c>
      <c r="Q271" s="170">
        <v>1</v>
      </c>
      <c r="R271" s="163"/>
      <c r="S271" s="168"/>
      <c r="T271" s="157">
        <v>1</v>
      </c>
      <c r="U271" s="163"/>
      <c r="V271" s="163"/>
      <c r="W271" s="163"/>
      <c r="X271" s="157"/>
      <c r="Y271" s="164">
        <f t="shared" si="16"/>
        <v>0</v>
      </c>
      <c r="Z271" s="165"/>
    </row>
    <row r="272" spans="1:26" ht="12.75">
      <c r="A272" s="29" t="s">
        <v>12</v>
      </c>
      <c r="B272" s="62">
        <v>1</v>
      </c>
      <c r="C272" s="63">
        <v>0.05</v>
      </c>
      <c r="D272" s="33"/>
      <c r="E272" s="32"/>
      <c r="F272" s="29">
        <v>1</v>
      </c>
      <c r="G272" s="31"/>
      <c r="H272" s="29"/>
      <c r="I272" s="55"/>
      <c r="J272" s="29"/>
      <c r="K272" s="36">
        <f t="shared" si="15"/>
        <v>0</v>
      </c>
      <c r="L272" s="30">
        <f>AVERAGE(K272:K274)</f>
        <v>0</v>
      </c>
      <c r="O272" s="157" t="s">
        <v>12</v>
      </c>
      <c r="P272" s="169">
        <v>1</v>
      </c>
      <c r="Q272" s="170">
        <v>0.05</v>
      </c>
      <c r="R272" s="171"/>
      <c r="S272" s="168"/>
      <c r="T272" s="157">
        <v>1</v>
      </c>
      <c r="U272" s="163"/>
      <c r="V272" s="157"/>
      <c r="W272" s="163"/>
      <c r="X272" s="157"/>
      <c r="Y272" s="164">
        <f t="shared" si="16"/>
        <v>0</v>
      </c>
      <c r="Z272" s="165">
        <f>AVERAGE(Y272:Y274)</f>
        <v>0</v>
      </c>
    </row>
    <row r="273" spans="1:26" ht="12.75">
      <c r="A273" s="29" t="s">
        <v>12</v>
      </c>
      <c r="B273" s="62">
        <v>30</v>
      </c>
      <c r="C273" s="63">
        <v>0.6</v>
      </c>
      <c r="D273" s="31"/>
      <c r="E273" s="32"/>
      <c r="F273" s="29">
        <v>1</v>
      </c>
      <c r="G273" s="30"/>
      <c r="H273" s="30"/>
      <c r="I273" s="55"/>
      <c r="J273" s="29"/>
      <c r="K273" s="36">
        <f t="shared" si="15"/>
        <v>0</v>
      </c>
      <c r="L273" s="30"/>
      <c r="O273" s="157" t="s">
        <v>12</v>
      </c>
      <c r="P273" s="169">
        <v>30</v>
      </c>
      <c r="Q273" s="170">
        <v>0.6</v>
      </c>
      <c r="R273" s="163"/>
      <c r="S273" s="168"/>
      <c r="T273" s="157">
        <v>1</v>
      </c>
      <c r="U273" s="165"/>
      <c r="V273" s="165"/>
      <c r="W273" s="163"/>
      <c r="X273" s="157"/>
      <c r="Y273" s="164">
        <f t="shared" si="16"/>
        <v>0</v>
      </c>
      <c r="Z273" s="165"/>
    </row>
    <row r="274" spans="1:26" ht="12.75">
      <c r="A274" s="29" t="s">
        <v>12</v>
      </c>
      <c r="B274" s="62">
        <v>35</v>
      </c>
      <c r="C274" s="63">
        <v>0.6</v>
      </c>
      <c r="D274" s="31"/>
      <c r="E274" s="32"/>
      <c r="F274" s="29">
        <v>1</v>
      </c>
      <c r="G274" s="31"/>
      <c r="H274" s="29"/>
      <c r="I274" s="55"/>
      <c r="J274" s="29"/>
      <c r="K274" s="36">
        <f t="shared" si="15"/>
        <v>0</v>
      </c>
      <c r="L274" s="30"/>
      <c r="O274" s="157" t="s">
        <v>12</v>
      </c>
      <c r="P274" s="169">
        <v>35</v>
      </c>
      <c r="Q274" s="170">
        <v>0.6</v>
      </c>
      <c r="R274" s="163"/>
      <c r="S274" s="168"/>
      <c r="T274" s="157">
        <v>1</v>
      </c>
      <c r="U274" s="163"/>
      <c r="V274" s="157"/>
      <c r="W274" s="163"/>
      <c r="X274" s="157"/>
      <c r="Y274" s="164">
        <f t="shared" si="16"/>
        <v>0</v>
      </c>
      <c r="Z274" s="165"/>
    </row>
    <row r="275" spans="1:26" ht="12.75">
      <c r="A275" s="29" t="s">
        <v>13</v>
      </c>
      <c r="B275" s="62">
        <v>9</v>
      </c>
      <c r="C275" s="63">
        <v>1.2</v>
      </c>
      <c r="D275" s="31"/>
      <c r="E275" s="32"/>
      <c r="F275" s="29">
        <v>1</v>
      </c>
      <c r="G275" s="31"/>
      <c r="H275" s="29"/>
      <c r="I275" s="55"/>
      <c r="J275" s="29"/>
      <c r="K275" s="36">
        <f t="shared" si="15"/>
        <v>0</v>
      </c>
      <c r="L275" s="30">
        <f>AVERAGE(K275:K277)</f>
        <v>0</v>
      </c>
      <c r="O275" s="157" t="s">
        <v>13</v>
      </c>
      <c r="P275" s="169">
        <v>9</v>
      </c>
      <c r="Q275" s="170">
        <v>1.2</v>
      </c>
      <c r="R275" s="163"/>
      <c r="S275" s="168"/>
      <c r="T275" s="157">
        <v>1</v>
      </c>
      <c r="U275" s="163"/>
      <c r="V275" s="157"/>
      <c r="W275" s="163"/>
      <c r="X275" s="157"/>
      <c r="Y275" s="164">
        <f t="shared" si="16"/>
        <v>0</v>
      </c>
      <c r="Z275" s="165">
        <f>AVERAGE(Y275:Y277)</f>
        <v>0</v>
      </c>
    </row>
    <row r="276" spans="1:26" ht="12.75">
      <c r="A276" s="29" t="s">
        <v>13</v>
      </c>
      <c r="B276" s="62">
        <v>29</v>
      </c>
      <c r="C276" s="63">
        <v>1.5</v>
      </c>
      <c r="D276" s="31"/>
      <c r="E276" s="32"/>
      <c r="F276" s="29">
        <v>1</v>
      </c>
      <c r="G276" s="31"/>
      <c r="H276" s="29"/>
      <c r="I276" s="55"/>
      <c r="J276" s="29"/>
      <c r="K276" s="36">
        <f t="shared" si="15"/>
        <v>0</v>
      </c>
      <c r="L276" s="30"/>
      <c r="O276" s="157" t="s">
        <v>13</v>
      </c>
      <c r="P276" s="169">
        <v>29</v>
      </c>
      <c r="Q276" s="170">
        <v>1.5</v>
      </c>
      <c r="R276" s="163"/>
      <c r="S276" s="168"/>
      <c r="T276" s="157">
        <v>1</v>
      </c>
      <c r="U276" s="163"/>
      <c r="V276" s="157"/>
      <c r="W276" s="163"/>
      <c r="X276" s="157"/>
      <c r="Y276" s="164">
        <f t="shared" si="16"/>
        <v>0</v>
      </c>
      <c r="Z276" s="165"/>
    </row>
    <row r="277" spans="1:26" ht="12.75">
      <c r="A277" s="29" t="s">
        <v>13</v>
      </c>
      <c r="B277" s="62">
        <v>46</v>
      </c>
      <c r="C277" s="63">
        <v>1.7</v>
      </c>
      <c r="D277" s="31"/>
      <c r="E277" s="32"/>
      <c r="F277" s="29">
        <v>1</v>
      </c>
      <c r="G277" s="31"/>
      <c r="H277" s="29"/>
      <c r="I277" s="55"/>
      <c r="J277" s="29"/>
      <c r="K277" s="36">
        <f t="shared" si="15"/>
        <v>0</v>
      </c>
      <c r="L277" s="30"/>
      <c r="O277" s="157" t="s">
        <v>13</v>
      </c>
      <c r="P277" s="169">
        <v>46</v>
      </c>
      <c r="Q277" s="170">
        <v>1.7</v>
      </c>
      <c r="R277" s="163"/>
      <c r="S277" s="168"/>
      <c r="T277" s="157">
        <v>1</v>
      </c>
      <c r="U277" s="163"/>
      <c r="V277" s="157"/>
      <c r="W277" s="163"/>
      <c r="X277" s="157"/>
      <c r="Y277" s="164">
        <f t="shared" si="16"/>
        <v>0</v>
      </c>
      <c r="Z277" s="165"/>
    </row>
    <row r="278" spans="1:26" ht="12.75">
      <c r="A278" s="29" t="s">
        <v>14</v>
      </c>
      <c r="B278" s="62">
        <v>4</v>
      </c>
      <c r="C278" s="63">
        <v>0.35</v>
      </c>
      <c r="D278" s="31"/>
      <c r="E278" s="32"/>
      <c r="F278" s="29">
        <v>1</v>
      </c>
      <c r="G278" s="31"/>
      <c r="H278" s="31"/>
      <c r="I278" s="55"/>
      <c r="J278" s="29"/>
      <c r="K278" s="36">
        <f t="shared" si="15"/>
        <v>0</v>
      </c>
      <c r="L278" s="30">
        <f>AVERAGE(K278:K280)</f>
        <v>0</v>
      </c>
      <c r="O278" s="157" t="s">
        <v>14</v>
      </c>
      <c r="P278" s="169">
        <v>4</v>
      </c>
      <c r="Q278" s="170">
        <v>0.35</v>
      </c>
      <c r="R278" s="163"/>
      <c r="S278" s="168"/>
      <c r="T278" s="157">
        <v>1</v>
      </c>
      <c r="U278" s="163"/>
      <c r="V278" s="163"/>
      <c r="W278" s="163"/>
      <c r="X278" s="157"/>
      <c r="Y278" s="164">
        <f t="shared" si="16"/>
        <v>0</v>
      </c>
      <c r="Z278" s="165">
        <f>AVERAGE(Y278:Y280)</f>
        <v>0</v>
      </c>
    </row>
    <row r="279" spans="1:26" ht="12.75">
      <c r="A279" s="29" t="s">
        <v>14</v>
      </c>
      <c r="B279" s="62">
        <v>22</v>
      </c>
      <c r="C279" s="63">
        <v>0.9</v>
      </c>
      <c r="D279" s="42"/>
      <c r="E279" s="32"/>
      <c r="F279" s="29">
        <v>1</v>
      </c>
      <c r="G279" s="31"/>
      <c r="H279" s="29"/>
      <c r="I279" s="55"/>
      <c r="J279" s="29"/>
      <c r="K279" s="36">
        <f t="shared" si="15"/>
        <v>0</v>
      </c>
      <c r="L279" s="30"/>
      <c r="O279" s="157" t="s">
        <v>14</v>
      </c>
      <c r="P279" s="169">
        <v>22</v>
      </c>
      <c r="Q279" s="170">
        <v>0.9</v>
      </c>
      <c r="R279" s="167"/>
      <c r="S279" s="168"/>
      <c r="T279" s="157">
        <v>1</v>
      </c>
      <c r="U279" s="163"/>
      <c r="V279" s="157"/>
      <c r="W279" s="163"/>
      <c r="X279" s="157"/>
      <c r="Y279" s="164">
        <f t="shared" si="16"/>
        <v>0</v>
      </c>
      <c r="Z279" s="165"/>
    </row>
    <row r="280" spans="1:26" ht="12.75">
      <c r="A280" s="29" t="s">
        <v>14</v>
      </c>
      <c r="B280" s="62">
        <v>43</v>
      </c>
      <c r="C280" s="63">
        <v>1.2</v>
      </c>
      <c r="D280" s="31"/>
      <c r="E280" s="32"/>
      <c r="F280" s="29">
        <v>1</v>
      </c>
      <c r="G280" s="31"/>
      <c r="H280" s="29"/>
      <c r="I280" s="55"/>
      <c r="J280" s="29"/>
      <c r="K280" s="36">
        <f t="shared" si="15"/>
        <v>0</v>
      </c>
      <c r="L280" s="30"/>
      <c r="O280" s="157" t="s">
        <v>14</v>
      </c>
      <c r="P280" s="169">
        <v>43</v>
      </c>
      <c r="Q280" s="170">
        <v>1.2</v>
      </c>
      <c r="R280" s="163"/>
      <c r="S280" s="168"/>
      <c r="T280" s="157">
        <v>1</v>
      </c>
      <c r="U280" s="163"/>
      <c r="V280" s="157"/>
      <c r="W280" s="163"/>
      <c r="X280" s="157"/>
      <c r="Y280" s="164">
        <f t="shared" si="16"/>
        <v>0</v>
      </c>
      <c r="Z280" s="165"/>
    </row>
    <row r="281" spans="1:26" ht="12.75">
      <c r="A281" s="29" t="s">
        <v>4</v>
      </c>
      <c r="B281" s="62">
        <v>12</v>
      </c>
      <c r="C281" s="63">
        <v>0.7</v>
      </c>
      <c r="D281" s="31"/>
      <c r="E281" s="29"/>
      <c r="F281" s="29">
        <v>1</v>
      </c>
      <c r="G281" s="31"/>
      <c r="H281" s="31"/>
      <c r="I281" s="55"/>
      <c r="J281" s="29"/>
      <c r="K281" s="36">
        <f t="shared" si="15"/>
        <v>0</v>
      </c>
      <c r="L281" s="30">
        <f>AVERAGE(K281:K283)</f>
        <v>0</v>
      </c>
      <c r="O281" s="157" t="s">
        <v>4</v>
      </c>
      <c r="P281" s="169">
        <v>12</v>
      </c>
      <c r="Q281" s="170">
        <v>0.7</v>
      </c>
      <c r="R281" s="163"/>
      <c r="S281" s="157"/>
      <c r="T281" s="157">
        <v>1</v>
      </c>
      <c r="U281" s="163"/>
      <c r="V281" s="163"/>
      <c r="W281" s="163"/>
      <c r="X281" s="157"/>
      <c r="Y281" s="164">
        <f t="shared" si="16"/>
        <v>0</v>
      </c>
      <c r="Z281" s="165">
        <f>AVERAGE(Y281:Y283)</f>
        <v>0</v>
      </c>
    </row>
    <row r="282" spans="1:26" ht="12.75">
      <c r="A282" s="29" t="s">
        <v>4</v>
      </c>
      <c r="B282" s="62">
        <v>33</v>
      </c>
      <c r="C282" s="63">
        <v>1.3</v>
      </c>
      <c r="D282" s="31"/>
      <c r="E282" s="29"/>
      <c r="F282" s="29">
        <v>1</v>
      </c>
      <c r="G282" s="31"/>
      <c r="H282" s="29"/>
      <c r="I282" s="55"/>
      <c r="J282" s="29"/>
      <c r="K282" s="36">
        <f t="shared" si="15"/>
        <v>0</v>
      </c>
      <c r="L282" s="30"/>
      <c r="O282" s="157" t="s">
        <v>4</v>
      </c>
      <c r="P282" s="169">
        <v>33</v>
      </c>
      <c r="Q282" s="170">
        <v>1.3</v>
      </c>
      <c r="R282" s="163"/>
      <c r="S282" s="157"/>
      <c r="T282" s="157">
        <v>1</v>
      </c>
      <c r="U282" s="163"/>
      <c r="V282" s="157"/>
      <c r="W282" s="163"/>
      <c r="X282" s="157"/>
      <c r="Y282" s="164">
        <f t="shared" si="16"/>
        <v>0</v>
      </c>
      <c r="Z282" s="165"/>
    </row>
    <row r="283" spans="1:26" ht="12.75">
      <c r="A283" s="29" t="s">
        <v>4</v>
      </c>
      <c r="B283" s="62">
        <v>39</v>
      </c>
      <c r="C283" s="63">
        <v>1.4</v>
      </c>
      <c r="D283" s="31"/>
      <c r="E283" s="29"/>
      <c r="F283" s="29">
        <v>1</v>
      </c>
      <c r="G283" s="31"/>
      <c r="H283" s="29"/>
      <c r="I283" s="55"/>
      <c r="J283" s="29"/>
      <c r="K283" s="36">
        <f t="shared" si="15"/>
        <v>0</v>
      </c>
      <c r="L283" s="30"/>
      <c r="O283" s="157" t="s">
        <v>4</v>
      </c>
      <c r="P283" s="169">
        <v>39</v>
      </c>
      <c r="Q283" s="170">
        <v>1.4</v>
      </c>
      <c r="R283" s="163"/>
      <c r="S283" s="157"/>
      <c r="T283" s="157">
        <v>1</v>
      </c>
      <c r="U283" s="163"/>
      <c r="V283" s="157"/>
      <c r="W283" s="163"/>
      <c r="X283" s="157"/>
      <c r="Y283" s="164">
        <f t="shared" si="16"/>
        <v>0</v>
      </c>
      <c r="Z283" s="165"/>
    </row>
    <row r="284" spans="1:26" ht="12.75">
      <c r="A284" s="29" t="s">
        <v>5</v>
      </c>
      <c r="B284" s="62">
        <v>11</v>
      </c>
      <c r="C284" s="63">
        <v>0.6</v>
      </c>
      <c r="D284" s="31"/>
      <c r="E284" s="29"/>
      <c r="F284" s="29">
        <v>1</v>
      </c>
      <c r="G284" s="31"/>
      <c r="H284" s="29"/>
      <c r="I284" s="55"/>
      <c r="J284" s="29"/>
      <c r="K284" s="36">
        <f t="shared" si="15"/>
        <v>0</v>
      </c>
      <c r="L284" s="30">
        <f>AVERAGE(K284:K286)</f>
        <v>0</v>
      </c>
      <c r="O284" s="157" t="s">
        <v>5</v>
      </c>
      <c r="P284" s="169">
        <v>11</v>
      </c>
      <c r="Q284" s="170">
        <v>0.6</v>
      </c>
      <c r="R284" s="163"/>
      <c r="S284" s="157"/>
      <c r="T284" s="157">
        <v>1</v>
      </c>
      <c r="U284" s="163"/>
      <c r="V284" s="157"/>
      <c r="W284" s="163"/>
      <c r="X284" s="157"/>
      <c r="Y284" s="164">
        <f t="shared" si="16"/>
        <v>0</v>
      </c>
      <c r="Z284" s="165">
        <f>AVERAGE(Y284:Y286)</f>
        <v>0</v>
      </c>
    </row>
    <row r="285" spans="1:26" ht="12.75">
      <c r="A285" s="29" t="s">
        <v>5</v>
      </c>
      <c r="B285" s="62">
        <v>30</v>
      </c>
      <c r="C285" s="63">
        <v>1.6</v>
      </c>
      <c r="D285" s="31"/>
      <c r="E285" s="29"/>
      <c r="F285" s="29">
        <v>1</v>
      </c>
      <c r="G285" s="31"/>
      <c r="H285" s="31"/>
      <c r="I285" s="55"/>
      <c r="J285" s="29"/>
      <c r="K285" s="36">
        <f t="shared" si="15"/>
        <v>0</v>
      </c>
      <c r="L285" s="30"/>
      <c r="O285" s="157" t="s">
        <v>5</v>
      </c>
      <c r="P285" s="169">
        <v>30</v>
      </c>
      <c r="Q285" s="170">
        <v>1.6</v>
      </c>
      <c r="R285" s="163"/>
      <c r="S285" s="157"/>
      <c r="T285" s="157">
        <v>1</v>
      </c>
      <c r="U285" s="163"/>
      <c r="V285" s="163"/>
      <c r="W285" s="163"/>
      <c r="X285" s="157"/>
      <c r="Y285" s="164">
        <f t="shared" si="16"/>
        <v>0</v>
      </c>
      <c r="Z285" s="165"/>
    </row>
    <row r="286" spans="1:26" ht="12.75">
      <c r="A286" s="29" t="s">
        <v>5</v>
      </c>
      <c r="B286" s="62">
        <v>36</v>
      </c>
      <c r="C286" s="63">
        <v>1.9</v>
      </c>
      <c r="D286" s="31"/>
      <c r="E286" s="29"/>
      <c r="F286" s="29">
        <v>1</v>
      </c>
      <c r="G286" s="31"/>
      <c r="H286" s="29"/>
      <c r="I286" s="55"/>
      <c r="J286" s="29"/>
      <c r="K286" s="36">
        <f t="shared" si="15"/>
        <v>0</v>
      </c>
      <c r="L286" s="30"/>
      <c r="O286" s="157" t="s">
        <v>5</v>
      </c>
      <c r="P286" s="169">
        <v>36</v>
      </c>
      <c r="Q286" s="170">
        <v>1.9</v>
      </c>
      <c r="R286" s="163"/>
      <c r="S286" s="157"/>
      <c r="T286" s="157">
        <v>1</v>
      </c>
      <c r="U286" s="163"/>
      <c r="V286" s="157"/>
      <c r="W286" s="163"/>
      <c r="X286" s="157"/>
      <c r="Y286" s="164">
        <f t="shared" si="16"/>
        <v>0</v>
      </c>
      <c r="Z286" s="165"/>
    </row>
    <row r="287" spans="1:26" ht="12.75">
      <c r="A287" s="29" t="s">
        <v>6</v>
      </c>
      <c r="B287" s="62">
        <v>5</v>
      </c>
      <c r="C287" s="63">
        <v>0.3</v>
      </c>
      <c r="D287" s="33"/>
      <c r="E287" s="29"/>
      <c r="F287" s="29">
        <v>1</v>
      </c>
      <c r="G287" s="31"/>
      <c r="H287" s="31"/>
      <c r="I287" s="55"/>
      <c r="J287" s="29"/>
      <c r="K287" s="36">
        <f t="shared" si="15"/>
        <v>0</v>
      </c>
      <c r="L287" s="30">
        <f>AVERAGE(K287:K289)</f>
        <v>0</v>
      </c>
      <c r="O287" s="157" t="s">
        <v>6</v>
      </c>
      <c r="P287" s="169">
        <v>5</v>
      </c>
      <c r="Q287" s="170">
        <v>0.3</v>
      </c>
      <c r="R287" s="171"/>
      <c r="S287" s="157"/>
      <c r="T287" s="157">
        <v>1</v>
      </c>
      <c r="U287" s="163"/>
      <c r="V287" s="163"/>
      <c r="W287" s="163"/>
      <c r="X287" s="157"/>
      <c r="Y287" s="164">
        <f t="shared" si="16"/>
        <v>0</v>
      </c>
      <c r="Z287" s="165">
        <f>AVERAGE(Y287:Y289)</f>
        <v>0</v>
      </c>
    </row>
    <row r="288" spans="1:26" ht="12.75">
      <c r="A288" s="29" t="s">
        <v>6</v>
      </c>
      <c r="B288" s="62">
        <v>19</v>
      </c>
      <c r="C288" s="63">
        <v>0.7</v>
      </c>
      <c r="D288" s="33"/>
      <c r="E288" s="29"/>
      <c r="F288" s="29">
        <v>1</v>
      </c>
      <c r="G288" s="31"/>
      <c r="H288" s="29"/>
      <c r="I288" s="55"/>
      <c r="J288" s="29"/>
      <c r="K288" s="36">
        <f t="shared" si="15"/>
        <v>0</v>
      </c>
      <c r="L288" s="30"/>
      <c r="O288" s="157" t="s">
        <v>6</v>
      </c>
      <c r="P288" s="169">
        <v>19</v>
      </c>
      <c r="Q288" s="170">
        <v>0.7</v>
      </c>
      <c r="R288" s="171"/>
      <c r="S288" s="157"/>
      <c r="T288" s="157">
        <v>1</v>
      </c>
      <c r="U288" s="163"/>
      <c r="V288" s="157"/>
      <c r="W288" s="163"/>
      <c r="X288" s="157"/>
      <c r="Y288" s="164">
        <f t="shared" si="16"/>
        <v>0</v>
      </c>
      <c r="Z288" s="165"/>
    </row>
    <row r="289" spans="1:26" ht="12.75">
      <c r="A289" s="29" t="s">
        <v>6</v>
      </c>
      <c r="B289" s="62">
        <v>46</v>
      </c>
      <c r="C289" s="63">
        <v>0.8</v>
      </c>
      <c r="D289" s="33"/>
      <c r="E289" s="29"/>
      <c r="F289" s="29">
        <v>1</v>
      </c>
      <c r="G289" s="31"/>
      <c r="H289" s="29"/>
      <c r="I289" s="31"/>
      <c r="J289" s="29"/>
      <c r="K289" s="36">
        <f t="shared" si="15"/>
        <v>0</v>
      </c>
      <c r="L289" s="30"/>
      <c r="O289" s="157" t="s">
        <v>6</v>
      </c>
      <c r="P289" s="169">
        <v>46</v>
      </c>
      <c r="Q289" s="170">
        <v>0.8</v>
      </c>
      <c r="R289" s="171"/>
      <c r="S289" s="157"/>
      <c r="T289" s="157">
        <v>1</v>
      </c>
      <c r="U289" s="163"/>
      <c r="V289" s="157"/>
      <c r="W289" s="163"/>
      <c r="X289" s="157"/>
      <c r="Y289" s="164">
        <f t="shared" si="16"/>
        <v>0</v>
      </c>
      <c r="Z289" s="165"/>
    </row>
    <row r="290" spans="1:26" ht="12.75">
      <c r="A290" s="29" t="s">
        <v>7</v>
      </c>
      <c r="B290" s="62">
        <v>6</v>
      </c>
      <c r="C290" s="63">
        <v>0.4</v>
      </c>
      <c r="D290" s="31"/>
      <c r="E290" s="29"/>
      <c r="F290" s="29">
        <v>1</v>
      </c>
      <c r="G290" s="31"/>
      <c r="H290" s="31"/>
      <c r="I290" s="31"/>
      <c r="J290" s="29"/>
      <c r="K290" s="36">
        <f t="shared" si="15"/>
        <v>0</v>
      </c>
      <c r="L290" s="30">
        <f>AVERAGE(K290:K292)</f>
        <v>0</v>
      </c>
      <c r="O290" s="157" t="s">
        <v>7</v>
      </c>
      <c r="P290" s="169">
        <v>6</v>
      </c>
      <c r="Q290" s="170">
        <v>0.4</v>
      </c>
      <c r="R290" s="163"/>
      <c r="S290" s="157"/>
      <c r="T290" s="157">
        <v>1</v>
      </c>
      <c r="U290" s="163"/>
      <c r="V290" s="163"/>
      <c r="W290" s="163"/>
      <c r="X290" s="157"/>
      <c r="Y290" s="164">
        <f t="shared" si="16"/>
        <v>0</v>
      </c>
      <c r="Z290" s="165">
        <f>AVERAGE(Y290:Y292)</f>
        <v>0</v>
      </c>
    </row>
    <row r="291" spans="1:26" ht="12.75">
      <c r="A291" s="29" t="s">
        <v>7</v>
      </c>
      <c r="B291" s="62">
        <v>22</v>
      </c>
      <c r="C291" s="63">
        <v>1</v>
      </c>
      <c r="D291" s="31"/>
      <c r="E291" s="29"/>
      <c r="F291" s="29">
        <v>1</v>
      </c>
      <c r="G291" s="31"/>
      <c r="H291" s="29"/>
      <c r="I291" s="31"/>
      <c r="J291" s="29"/>
      <c r="K291" s="36">
        <f t="shared" si="15"/>
        <v>0</v>
      </c>
      <c r="L291" s="30"/>
      <c r="O291" s="157" t="s">
        <v>7</v>
      </c>
      <c r="P291" s="169">
        <v>22</v>
      </c>
      <c r="Q291" s="170">
        <v>1</v>
      </c>
      <c r="R291" s="163"/>
      <c r="S291" s="157"/>
      <c r="T291" s="157">
        <v>1</v>
      </c>
      <c r="U291" s="163"/>
      <c r="V291" s="157"/>
      <c r="W291" s="163"/>
      <c r="X291" s="157"/>
      <c r="Y291" s="164">
        <f t="shared" si="16"/>
        <v>0</v>
      </c>
      <c r="Z291" s="165"/>
    </row>
    <row r="292" spans="1:26" ht="12.75">
      <c r="A292" s="29" t="s">
        <v>7</v>
      </c>
      <c r="B292" s="62">
        <v>45</v>
      </c>
      <c r="C292" s="63">
        <v>1.7</v>
      </c>
      <c r="D292" s="31"/>
      <c r="E292" s="29"/>
      <c r="F292" s="29">
        <v>1</v>
      </c>
      <c r="G292" s="31"/>
      <c r="H292" s="29"/>
      <c r="I292" s="31"/>
      <c r="J292" s="29"/>
      <c r="K292" s="36">
        <f t="shared" si="15"/>
        <v>0</v>
      </c>
      <c r="L292" s="30"/>
      <c r="O292" s="157" t="s">
        <v>7</v>
      </c>
      <c r="P292" s="169">
        <v>45</v>
      </c>
      <c r="Q292" s="170">
        <v>1.7</v>
      </c>
      <c r="R292" s="163"/>
      <c r="S292" s="157"/>
      <c r="T292" s="157">
        <v>1</v>
      </c>
      <c r="U292" s="163"/>
      <c r="V292" s="157"/>
      <c r="W292" s="163"/>
      <c r="X292" s="157"/>
      <c r="Y292" s="164">
        <f t="shared" si="16"/>
        <v>0</v>
      </c>
      <c r="Z292" s="165"/>
    </row>
    <row r="293" spans="15:26" ht="12"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</row>
    <row r="296" spans="1:15" ht="12.75">
      <c r="A296" s="1" t="s">
        <v>150</v>
      </c>
      <c r="B296" s="8"/>
      <c r="C296" s="37"/>
      <c r="O296" s="1" t="s">
        <v>139</v>
      </c>
    </row>
    <row r="297" spans="1:26" ht="12.75">
      <c r="A297" s="1" t="s">
        <v>0</v>
      </c>
      <c r="B297" s="6" t="s">
        <v>8</v>
      </c>
      <c r="C297" s="38" t="s">
        <v>15</v>
      </c>
      <c r="D297" s="6" t="s">
        <v>9</v>
      </c>
      <c r="E297" s="9" t="s">
        <v>10</v>
      </c>
      <c r="F297" s="9" t="s">
        <v>64</v>
      </c>
      <c r="G297" s="6" t="s">
        <v>1</v>
      </c>
      <c r="H297" s="6" t="s">
        <v>20</v>
      </c>
      <c r="I297" s="13" t="s">
        <v>21</v>
      </c>
      <c r="J297" s="6" t="s">
        <v>22</v>
      </c>
      <c r="K297" s="14" t="s">
        <v>23</v>
      </c>
      <c r="L297" s="6" t="s">
        <v>24</v>
      </c>
      <c r="O297" s="1" t="s">
        <v>0</v>
      </c>
      <c r="P297" s="6" t="s">
        <v>8</v>
      </c>
      <c r="Q297" s="38" t="s">
        <v>15</v>
      </c>
      <c r="R297" s="6" t="s">
        <v>9</v>
      </c>
      <c r="S297" s="9" t="s">
        <v>10</v>
      </c>
      <c r="T297" s="9" t="s">
        <v>64</v>
      </c>
      <c r="U297" s="6" t="s">
        <v>1</v>
      </c>
      <c r="V297" s="6" t="s">
        <v>20</v>
      </c>
      <c r="W297" s="13" t="s">
        <v>21</v>
      </c>
      <c r="X297" s="6" t="s">
        <v>22</v>
      </c>
      <c r="Y297" s="14" t="s">
        <v>23</v>
      </c>
      <c r="Z297" s="6" t="s">
        <v>24</v>
      </c>
    </row>
    <row r="298" spans="1:26" ht="12.75">
      <c r="A298" s="29" t="s">
        <v>2</v>
      </c>
      <c r="B298" s="2">
        <v>1</v>
      </c>
      <c r="C298" s="16">
        <v>0.05</v>
      </c>
      <c r="D298" s="31"/>
      <c r="E298" s="31"/>
      <c r="F298" s="29">
        <v>1</v>
      </c>
      <c r="G298" s="31"/>
      <c r="H298" s="29"/>
      <c r="I298" s="31"/>
      <c r="J298" s="29"/>
      <c r="K298" s="36">
        <f>H298/0.133</f>
        <v>0</v>
      </c>
      <c r="L298" s="30">
        <f>AVERAGE(K298:K300)</f>
        <v>1.2481203007518797</v>
      </c>
      <c r="O298" s="29" t="s">
        <v>2</v>
      </c>
      <c r="P298" s="2">
        <v>1</v>
      </c>
      <c r="Q298" s="16">
        <v>0.05</v>
      </c>
      <c r="R298" s="31"/>
      <c r="S298" s="31"/>
      <c r="T298" s="29">
        <v>1</v>
      </c>
      <c r="U298" s="31"/>
      <c r="V298" s="29"/>
      <c r="W298" s="31"/>
      <c r="X298" s="29"/>
      <c r="Y298" s="36">
        <f>V298/0.133</f>
        <v>0</v>
      </c>
      <c r="Z298" s="30">
        <f>AVERAGE(Y298:Y300)</f>
        <v>0.020050125313283207</v>
      </c>
    </row>
    <row r="299" spans="1:26" ht="12.75">
      <c r="A299" s="29" t="s">
        <v>2</v>
      </c>
      <c r="B299" s="2">
        <v>26</v>
      </c>
      <c r="C299" s="16">
        <v>0.6</v>
      </c>
      <c r="D299" s="55"/>
      <c r="E299" s="55"/>
      <c r="F299" s="52">
        <v>1</v>
      </c>
      <c r="G299" s="56"/>
      <c r="H299" s="56"/>
      <c r="I299" s="55"/>
      <c r="J299" s="52"/>
      <c r="K299" s="59">
        <f aca="true" t="shared" si="17" ref="K299:K327">H299/0.133</f>
        <v>0</v>
      </c>
      <c r="L299" s="56"/>
      <c r="O299" s="29" t="s">
        <v>2</v>
      </c>
      <c r="P299" s="2">
        <v>26</v>
      </c>
      <c r="Q299" s="16">
        <v>0.6</v>
      </c>
      <c r="R299" s="55"/>
      <c r="S299" s="55"/>
      <c r="T299" s="52">
        <v>1</v>
      </c>
      <c r="U299" s="56"/>
      <c r="V299" s="56"/>
      <c r="W299" s="55"/>
      <c r="X299" s="52"/>
      <c r="Y299" s="59">
        <f aca="true" t="shared" si="18" ref="Y299:Y327">V299/0.133</f>
        <v>0</v>
      </c>
      <c r="Z299" s="56"/>
    </row>
    <row r="300" spans="1:26" ht="12.75">
      <c r="A300" s="29" t="s">
        <v>2</v>
      </c>
      <c r="B300" s="2">
        <v>38</v>
      </c>
      <c r="C300" s="16">
        <v>1.1</v>
      </c>
      <c r="D300" s="55">
        <v>4.421</v>
      </c>
      <c r="E300" s="52"/>
      <c r="F300" s="52">
        <v>1</v>
      </c>
      <c r="G300" s="56">
        <v>0.498</v>
      </c>
      <c r="H300" s="56">
        <v>0.498</v>
      </c>
      <c r="I300" s="55">
        <f aca="true" t="shared" si="19" ref="I300:I306">100*H300/D300</f>
        <v>11.2644198145216</v>
      </c>
      <c r="J300" s="52"/>
      <c r="K300" s="59">
        <f t="shared" si="17"/>
        <v>3.744360902255639</v>
      </c>
      <c r="L300" s="56"/>
      <c r="O300" s="29" t="s">
        <v>2</v>
      </c>
      <c r="P300" s="2">
        <v>38</v>
      </c>
      <c r="Q300" s="16">
        <v>1.1</v>
      </c>
      <c r="R300" s="16">
        <v>0.046</v>
      </c>
      <c r="S300" s="52"/>
      <c r="T300" s="52">
        <v>1</v>
      </c>
      <c r="U300" s="56">
        <v>0.008</v>
      </c>
      <c r="V300" s="56">
        <v>0.008</v>
      </c>
      <c r="W300" s="16">
        <f>100*V300/R300</f>
        <v>17.39130434782609</v>
      </c>
      <c r="X300" s="52"/>
      <c r="Y300" s="59">
        <f t="shared" si="18"/>
        <v>0.06015037593984962</v>
      </c>
      <c r="Z300" s="56"/>
    </row>
    <row r="301" spans="1:26" ht="12.75">
      <c r="A301" s="29" t="s">
        <v>3</v>
      </c>
      <c r="B301" s="2">
        <v>12</v>
      </c>
      <c r="C301" s="16">
        <v>0.25</v>
      </c>
      <c r="D301" s="55"/>
      <c r="E301" s="55"/>
      <c r="F301" s="52">
        <v>1</v>
      </c>
      <c r="G301" s="55"/>
      <c r="H301" s="55"/>
      <c r="I301" s="55"/>
      <c r="J301" s="52"/>
      <c r="K301" s="59">
        <f t="shared" si="17"/>
        <v>0</v>
      </c>
      <c r="L301" s="56">
        <f>AVERAGE(K301:K303)</f>
        <v>6.954887218045112</v>
      </c>
      <c r="O301" s="29" t="s">
        <v>3</v>
      </c>
      <c r="P301" s="2">
        <v>12</v>
      </c>
      <c r="Q301" s="16">
        <v>0.25</v>
      </c>
      <c r="R301" s="55"/>
      <c r="S301" s="55"/>
      <c r="T301" s="52">
        <v>1</v>
      </c>
      <c r="U301" s="55"/>
      <c r="V301" s="55"/>
      <c r="W301" s="16"/>
      <c r="X301" s="52"/>
      <c r="Y301" s="59">
        <f t="shared" si="18"/>
        <v>0</v>
      </c>
      <c r="Z301" s="56">
        <f>AVERAGE(Y301:Y303)</f>
        <v>0</v>
      </c>
    </row>
    <row r="302" spans="1:26" ht="12.75">
      <c r="A302" s="29" t="s">
        <v>3</v>
      </c>
      <c r="B302" s="2">
        <v>17</v>
      </c>
      <c r="C302" s="16">
        <v>0.6</v>
      </c>
      <c r="D302" s="31"/>
      <c r="E302" s="31"/>
      <c r="F302" s="29">
        <v>1</v>
      </c>
      <c r="G302" s="29"/>
      <c r="H302" s="29"/>
      <c r="I302" s="55"/>
      <c r="J302" s="29"/>
      <c r="K302" s="36">
        <f t="shared" si="17"/>
        <v>0</v>
      </c>
      <c r="L302" s="30"/>
      <c r="O302" s="29" t="s">
        <v>3</v>
      </c>
      <c r="P302" s="2">
        <v>17</v>
      </c>
      <c r="Q302" s="16">
        <v>0.6</v>
      </c>
      <c r="R302" s="31"/>
      <c r="S302" s="31"/>
      <c r="T302" s="29">
        <v>1</v>
      </c>
      <c r="U302" s="29"/>
      <c r="V302" s="29"/>
      <c r="W302" s="16"/>
      <c r="X302" s="29"/>
      <c r="Y302" s="36">
        <f t="shared" si="18"/>
        <v>0</v>
      </c>
      <c r="Z302" s="30"/>
    </row>
    <row r="303" spans="1:26" ht="12.75">
      <c r="A303" s="29" t="s">
        <v>3</v>
      </c>
      <c r="B303" s="60">
        <v>49</v>
      </c>
      <c r="C303" s="61">
        <v>1.7</v>
      </c>
      <c r="D303" s="31">
        <v>30.76</v>
      </c>
      <c r="E303" s="32"/>
      <c r="F303" s="29">
        <v>1</v>
      </c>
      <c r="G303" s="30">
        <v>2.775</v>
      </c>
      <c r="H303" s="30">
        <v>2.775</v>
      </c>
      <c r="I303" s="55">
        <f t="shared" si="19"/>
        <v>9.021456436931079</v>
      </c>
      <c r="J303" s="29"/>
      <c r="K303" s="36">
        <f t="shared" si="17"/>
        <v>20.864661654135336</v>
      </c>
      <c r="L303" s="30"/>
      <c r="O303" s="29" t="s">
        <v>3</v>
      </c>
      <c r="P303" s="60">
        <v>49</v>
      </c>
      <c r="Q303" s="61">
        <v>1.7</v>
      </c>
      <c r="R303" s="31"/>
      <c r="S303" s="32"/>
      <c r="T303" s="29">
        <v>1</v>
      </c>
      <c r="U303" s="30"/>
      <c r="V303" s="30"/>
      <c r="W303" s="16"/>
      <c r="X303" s="29"/>
      <c r="Y303" s="36">
        <f t="shared" si="18"/>
        <v>0</v>
      </c>
      <c r="Z303" s="30"/>
    </row>
    <row r="304" spans="1:26" ht="12.75">
      <c r="A304" s="29" t="s">
        <v>11</v>
      </c>
      <c r="B304" s="62">
        <v>2</v>
      </c>
      <c r="C304" s="63">
        <v>0.15</v>
      </c>
      <c r="D304" s="31"/>
      <c r="E304" s="32"/>
      <c r="F304" s="29">
        <v>1</v>
      </c>
      <c r="G304" s="30"/>
      <c r="H304" s="30"/>
      <c r="I304" s="55"/>
      <c r="J304" s="29"/>
      <c r="K304" s="36">
        <f t="shared" si="17"/>
        <v>0</v>
      </c>
      <c r="L304" s="30">
        <f>AVERAGE(K304:K306)</f>
        <v>0.9548872180451128</v>
      </c>
      <c r="O304" s="29" t="s">
        <v>11</v>
      </c>
      <c r="P304" s="62">
        <v>2</v>
      </c>
      <c r="Q304" s="63">
        <v>0.15</v>
      </c>
      <c r="R304" s="31"/>
      <c r="S304" s="32"/>
      <c r="T304" s="29">
        <v>1</v>
      </c>
      <c r="U304" s="30"/>
      <c r="V304" s="30"/>
      <c r="W304" s="16"/>
      <c r="X304" s="29"/>
      <c r="Y304" s="36">
        <f t="shared" si="18"/>
        <v>0</v>
      </c>
      <c r="Z304" s="30">
        <f>AVERAGE(Y304:Y306)</f>
        <v>0.47117794486215536</v>
      </c>
    </row>
    <row r="305" spans="1:26" ht="12.75">
      <c r="A305" s="29" t="s">
        <v>11</v>
      </c>
      <c r="B305" s="62">
        <v>27</v>
      </c>
      <c r="C305" s="63">
        <v>0.5</v>
      </c>
      <c r="D305" s="31">
        <v>3.9</v>
      </c>
      <c r="E305" s="32"/>
      <c r="F305" s="29">
        <v>1</v>
      </c>
      <c r="G305" s="31">
        <v>0.36</v>
      </c>
      <c r="H305" s="31">
        <v>0.36</v>
      </c>
      <c r="I305" s="55">
        <f t="shared" si="19"/>
        <v>9.230769230769232</v>
      </c>
      <c r="J305" s="29"/>
      <c r="K305" s="36">
        <f t="shared" si="17"/>
        <v>2.706766917293233</v>
      </c>
      <c r="L305" s="30"/>
      <c r="O305" s="29" t="s">
        <v>11</v>
      </c>
      <c r="P305" s="62">
        <v>27</v>
      </c>
      <c r="Q305" s="63">
        <v>0.5</v>
      </c>
      <c r="R305" s="31"/>
      <c r="S305" s="32"/>
      <c r="T305" s="29">
        <v>1</v>
      </c>
      <c r="U305" s="31"/>
      <c r="V305" s="31"/>
      <c r="W305" s="16"/>
      <c r="X305" s="29"/>
      <c r="Y305" s="36">
        <f t="shared" si="18"/>
        <v>0</v>
      </c>
      <c r="Z305" s="30"/>
    </row>
    <row r="306" spans="1:26" ht="12.75">
      <c r="A306" s="29" t="s">
        <v>11</v>
      </c>
      <c r="B306" s="62">
        <v>50</v>
      </c>
      <c r="C306" s="63">
        <v>1</v>
      </c>
      <c r="D306" s="31">
        <v>0.149</v>
      </c>
      <c r="E306" s="32"/>
      <c r="F306" s="29">
        <v>1</v>
      </c>
      <c r="G306" s="31">
        <v>0.021</v>
      </c>
      <c r="H306" s="31">
        <v>0.021</v>
      </c>
      <c r="I306" s="55">
        <f t="shared" si="19"/>
        <v>14.093959731543626</v>
      </c>
      <c r="J306" s="29"/>
      <c r="K306" s="36">
        <f t="shared" si="17"/>
        <v>0.15789473684210525</v>
      </c>
      <c r="L306" s="30"/>
      <c r="O306" s="29" t="s">
        <v>11</v>
      </c>
      <c r="P306" s="62">
        <v>50</v>
      </c>
      <c r="Q306" s="63">
        <v>1</v>
      </c>
      <c r="R306" s="31">
        <v>1.494</v>
      </c>
      <c r="S306" s="32"/>
      <c r="T306" s="29">
        <v>1</v>
      </c>
      <c r="U306" s="31">
        <v>0.188</v>
      </c>
      <c r="V306" s="31">
        <v>0.188</v>
      </c>
      <c r="W306" s="16">
        <f>100*V306/R306</f>
        <v>12.583668005354752</v>
      </c>
      <c r="X306" s="29"/>
      <c r="Y306" s="36">
        <f t="shared" si="18"/>
        <v>1.413533834586466</v>
      </c>
      <c r="Z306" s="30"/>
    </row>
    <row r="307" spans="1:26" ht="12.75">
      <c r="A307" s="29" t="s">
        <v>12</v>
      </c>
      <c r="B307" s="62">
        <v>1</v>
      </c>
      <c r="C307" s="63">
        <v>0.05</v>
      </c>
      <c r="D307" s="33"/>
      <c r="E307" s="32"/>
      <c r="F307" s="29">
        <v>1</v>
      </c>
      <c r="G307" s="31"/>
      <c r="H307" s="31"/>
      <c r="I307" s="55"/>
      <c r="J307" s="29"/>
      <c r="K307" s="36">
        <f t="shared" si="17"/>
        <v>0</v>
      </c>
      <c r="L307" s="30">
        <f>AVERAGE(K307:K309)</f>
        <v>0</v>
      </c>
      <c r="O307" s="29" t="s">
        <v>12</v>
      </c>
      <c r="P307" s="62">
        <v>1</v>
      </c>
      <c r="Q307" s="63">
        <v>0.05</v>
      </c>
      <c r="R307" s="33"/>
      <c r="S307" s="32"/>
      <c r="T307" s="29">
        <v>1</v>
      </c>
      <c r="U307" s="31"/>
      <c r="V307" s="29"/>
      <c r="W307" s="16"/>
      <c r="X307" s="29"/>
      <c r="Y307" s="36">
        <f t="shared" si="18"/>
        <v>0</v>
      </c>
      <c r="Z307" s="30">
        <f>AVERAGE(Y307:Y309)</f>
        <v>0</v>
      </c>
    </row>
    <row r="308" spans="1:26" ht="12.75">
      <c r="A308" s="29" t="s">
        <v>12</v>
      </c>
      <c r="B308" s="62">
        <v>30</v>
      </c>
      <c r="C308" s="63">
        <v>0.6</v>
      </c>
      <c r="D308" s="31"/>
      <c r="E308" s="32"/>
      <c r="F308" s="29">
        <v>1</v>
      </c>
      <c r="G308" s="31"/>
      <c r="H308" s="31"/>
      <c r="I308" s="55"/>
      <c r="J308" s="29"/>
      <c r="K308" s="36">
        <f t="shared" si="17"/>
        <v>0</v>
      </c>
      <c r="L308" s="30"/>
      <c r="O308" s="29" t="s">
        <v>12</v>
      </c>
      <c r="P308" s="62">
        <v>30</v>
      </c>
      <c r="Q308" s="63">
        <v>0.6</v>
      </c>
      <c r="R308" s="31"/>
      <c r="S308" s="32"/>
      <c r="T308" s="29">
        <v>1</v>
      </c>
      <c r="U308" s="31"/>
      <c r="V308" s="29"/>
      <c r="W308" s="16"/>
      <c r="X308" s="29"/>
      <c r="Y308" s="36">
        <f t="shared" si="18"/>
        <v>0</v>
      </c>
      <c r="Z308" s="30"/>
    </row>
    <row r="309" spans="1:26" ht="12.75">
      <c r="A309" s="29" t="s">
        <v>12</v>
      </c>
      <c r="B309" s="62">
        <v>35</v>
      </c>
      <c r="C309" s="63">
        <v>0.6</v>
      </c>
      <c r="D309" s="31"/>
      <c r="E309" s="32"/>
      <c r="F309" s="29">
        <v>1</v>
      </c>
      <c r="G309" s="31"/>
      <c r="H309" s="31"/>
      <c r="I309" s="55"/>
      <c r="J309" s="29"/>
      <c r="K309" s="36">
        <f t="shared" si="17"/>
        <v>0</v>
      </c>
      <c r="L309" s="30"/>
      <c r="O309" s="29" t="s">
        <v>12</v>
      </c>
      <c r="P309" s="62">
        <v>35</v>
      </c>
      <c r="Q309" s="63">
        <v>0.6</v>
      </c>
      <c r="R309" s="31"/>
      <c r="S309" s="32"/>
      <c r="T309" s="29">
        <v>1</v>
      </c>
      <c r="U309" s="31"/>
      <c r="V309" s="29"/>
      <c r="W309" s="16"/>
      <c r="X309" s="29"/>
      <c r="Y309" s="36">
        <f t="shared" si="18"/>
        <v>0</v>
      </c>
      <c r="Z309" s="30"/>
    </row>
    <row r="310" spans="1:26" ht="12.75">
      <c r="A310" s="29" t="s">
        <v>13</v>
      </c>
      <c r="B310" s="62">
        <v>9</v>
      </c>
      <c r="C310" s="63">
        <v>1.2</v>
      </c>
      <c r="D310" s="31"/>
      <c r="E310" s="32"/>
      <c r="F310" s="29">
        <v>1</v>
      </c>
      <c r="G310" s="31"/>
      <c r="H310" s="31"/>
      <c r="I310" s="55"/>
      <c r="J310" s="29"/>
      <c r="K310" s="36">
        <f t="shared" si="17"/>
        <v>0</v>
      </c>
      <c r="L310" s="30">
        <f>AVERAGE(K310:K312)</f>
        <v>2.155388471177945</v>
      </c>
      <c r="O310" s="29" t="s">
        <v>13</v>
      </c>
      <c r="P310" s="62">
        <v>9</v>
      </c>
      <c r="Q310" s="63">
        <v>1.2</v>
      </c>
      <c r="R310" s="31"/>
      <c r="S310" s="32"/>
      <c r="T310" s="29">
        <v>1</v>
      </c>
      <c r="U310" s="31"/>
      <c r="V310" s="29"/>
      <c r="W310" s="16"/>
      <c r="X310" s="29"/>
      <c r="Y310" s="36">
        <f t="shared" si="18"/>
        <v>0</v>
      </c>
      <c r="Z310" s="30">
        <f>AVERAGE(Y310:Y312)</f>
        <v>0</v>
      </c>
    </row>
    <row r="311" spans="1:26" ht="12.75">
      <c r="A311" s="29" t="s">
        <v>13</v>
      </c>
      <c r="B311" s="62">
        <v>29</v>
      </c>
      <c r="C311" s="63">
        <v>1.5</v>
      </c>
      <c r="D311" s="30">
        <v>8.31</v>
      </c>
      <c r="E311" s="32"/>
      <c r="F311" s="29">
        <v>1</v>
      </c>
      <c r="G311" s="31">
        <v>0.55</v>
      </c>
      <c r="H311" s="31">
        <v>0.55</v>
      </c>
      <c r="I311" s="55">
        <f>100*H311/D311</f>
        <v>6.618531889290012</v>
      </c>
      <c r="J311" s="29"/>
      <c r="K311" s="36">
        <f t="shared" si="17"/>
        <v>4.135338345864662</v>
      </c>
      <c r="L311" s="30"/>
      <c r="O311" s="29" t="s">
        <v>13</v>
      </c>
      <c r="P311" s="62">
        <v>29</v>
      </c>
      <c r="Q311" s="63">
        <v>1.5</v>
      </c>
      <c r="R311" s="30"/>
      <c r="S311" s="32"/>
      <c r="T311" s="29">
        <v>1</v>
      </c>
      <c r="U311" s="31"/>
      <c r="V311" s="29"/>
      <c r="W311" s="16"/>
      <c r="X311" s="29"/>
      <c r="Y311" s="36">
        <f t="shared" si="18"/>
        <v>0</v>
      </c>
      <c r="Z311" s="30"/>
    </row>
    <row r="312" spans="1:26" ht="12.75">
      <c r="A312" s="29" t="s">
        <v>13</v>
      </c>
      <c r="B312" s="62">
        <v>46</v>
      </c>
      <c r="C312" s="63">
        <v>1.7</v>
      </c>
      <c r="D312" s="31">
        <v>5.29</v>
      </c>
      <c r="E312" s="32"/>
      <c r="F312" s="29">
        <v>1</v>
      </c>
      <c r="G312" s="31">
        <v>0.31</v>
      </c>
      <c r="H312" s="31">
        <v>0.31</v>
      </c>
      <c r="I312" s="55">
        <f>100*H312/D312</f>
        <v>5.8601134215500945</v>
      </c>
      <c r="J312" s="29"/>
      <c r="K312" s="36">
        <f t="shared" si="17"/>
        <v>2.3308270676691727</v>
      </c>
      <c r="L312" s="30"/>
      <c r="O312" s="29" t="s">
        <v>13</v>
      </c>
      <c r="P312" s="62">
        <v>46</v>
      </c>
      <c r="Q312" s="63">
        <v>1.7</v>
      </c>
      <c r="R312" s="31"/>
      <c r="S312" s="32"/>
      <c r="T312" s="29">
        <v>1</v>
      </c>
      <c r="U312" s="31"/>
      <c r="V312" s="29"/>
      <c r="W312" s="16"/>
      <c r="X312" s="29"/>
      <c r="Y312" s="36">
        <f t="shared" si="18"/>
        <v>0</v>
      </c>
      <c r="Z312" s="30"/>
    </row>
    <row r="313" spans="1:26" ht="12.75">
      <c r="A313" s="29" t="s">
        <v>14</v>
      </c>
      <c r="B313" s="62">
        <v>4</v>
      </c>
      <c r="C313" s="63">
        <v>0.35</v>
      </c>
      <c r="D313" s="31">
        <v>1.45</v>
      </c>
      <c r="E313" s="32"/>
      <c r="F313" s="29">
        <v>1</v>
      </c>
      <c r="G313" s="31">
        <v>0.13</v>
      </c>
      <c r="H313" s="31">
        <v>0.13</v>
      </c>
      <c r="I313" s="55">
        <f>100*H313/D313</f>
        <v>8.965517241379311</v>
      </c>
      <c r="J313" s="29"/>
      <c r="K313" s="36">
        <f t="shared" si="17"/>
        <v>0.9774436090225563</v>
      </c>
      <c r="L313" s="30">
        <f>AVERAGE(K313:K315)</f>
        <v>0.3508771929824561</v>
      </c>
      <c r="O313" s="29" t="s">
        <v>14</v>
      </c>
      <c r="P313" s="62">
        <v>4</v>
      </c>
      <c r="Q313" s="63">
        <v>0.35</v>
      </c>
      <c r="R313" s="31"/>
      <c r="S313" s="32"/>
      <c r="T313" s="29">
        <v>1</v>
      </c>
      <c r="U313" s="31"/>
      <c r="V313" s="31"/>
      <c r="W313" s="16"/>
      <c r="X313" s="29"/>
      <c r="Y313" s="36">
        <f t="shared" si="18"/>
        <v>0</v>
      </c>
      <c r="Z313" s="30">
        <f>AVERAGE(Y313:Y315)</f>
        <v>0</v>
      </c>
    </row>
    <row r="314" spans="1:26" ht="12.75">
      <c r="A314" s="29" t="s">
        <v>14</v>
      </c>
      <c r="B314" s="62">
        <v>22</v>
      </c>
      <c r="C314" s="63">
        <v>0.9</v>
      </c>
      <c r="D314" s="88">
        <v>0.21</v>
      </c>
      <c r="E314" s="32"/>
      <c r="F314" s="29">
        <v>1</v>
      </c>
      <c r="G314" s="31">
        <v>0.01</v>
      </c>
      <c r="H314" s="31">
        <v>0.01</v>
      </c>
      <c r="I314" s="55">
        <f>100*H314/D314</f>
        <v>4.761904761904762</v>
      </c>
      <c r="J314" s="29"/>
      <c r="K314" s="36">
        <f t="shared" si="17"/>
        <v>0.07518796992481203</v>
      </c>
      <c r="L314" s="30"/>
      <c r="O314" s="29" t="s">
        <v>14</v>
      </c>
      <c r="P314" s="62">
        <v>22</v>
      </c>
      <c r="Q314" s="63">
        <v>0.9</v>
      </c>
      <c r="R314" s="88"/>
      <c r="S314" s="32"/>
      <c r="T314" s="29">
        <v>1</v>
      </c>
      <c r="U314" s="31"/>
      <c r="V314" s="29"/>
      <c r="W314" s="16"/>
      <c r="X314" s="29"/>
      <c r="Y314" s="36">
        <f t="shared" si="18"/>
        <v>0</v>
      </c>
      <c r="Z314" s="30"/>
    </row>
    <row r="315" spans="1:26" ht="12.75">
      <c r="A315" s="29" t="s">
        <v>14</v>
      </c>
      <c r="B315" s="62">
        <v>43</v>
      </c>
      <c r="C315" s="63">
        <v>1.2</v>
      </c>
      <c r="D315" s="31"/>
      <c r="E315" s="32"/>
      <c r="F315" s="29">
        <v>1</v>
      </c>
      <c r="G315" s="31"/>
      <c r="H315" s="31"/>
      <c r="I315" s="55"/>
      <c r="J315" s="29"/>
      <c r="K315" s="36">
        <f t="shared" si="17"/>
        <v>0</v>
      </c>
      <c r="L315" s="30"/>
      <c r="O315" s="29" t="s">
        <v>14</v>
      </c>
      <c r="P315" s="62">
        <v>43</v>
      </c>
      <c r="Q315" s="63">
        <v>1.2</v>
      </c>
      <c r="R315" s="31"/>
      <c r="S315" s="32"/>
      <c r="T315" s="29">
        <v>1</v>
      </c>
      <c r="U315" s="31"/>
      <c r="V315" s="29"/>
      <c r="W315" s="16"/>
      <c r="X315" s="29"/>
      <c r="Y315" s="36">
        <f t="shared" si="18"/>
        <v>0</v>
      </c>
      <c r="Z315" s="30"/>
    </row>
    <row r="316" spans="1:26" ht="12.75">
      <c r="A316" s="29" t="s">
        <v>4</v>
      </c>
      <c r="B316" s="62">
        <v>12</v>
      </c>
      <c r="C316" s="63">
        <v>0.7</v>
      </c>
      <c r="D316" s="31">
        <v>3.77</v>
      </c>
      <c r="E316" s="29"/>
      <c r="F316" s="29">
        <v>1</v>
      </c>
      <c r="G316" s="31">
        <v>0.35</v>
      </c>
      <c r="H316" s="31">
        <v>0.35</v>
      </c>
      <c r="I316" s="55">
        <f>100*H316/D316</f>
        <v>9.283819628647215</v>
      </c>
      <c r="J316" s="29"/>
      <c r="K316" s="36">
        <f t="shared" si="17"/>
        <v>2.631578947368421</v>
      </c>
      <c r="L316" s="30">
        <f>AVERAGE(K316:K318)</f>
        <v>40.34335839598997</v>
      </c>
      <c r="O316" s="29" t="s">
        <v>4</v>
      </c>
      <c r="P316" s="62">
        <v>12</v>
      </c>
      <c r="Q316" s="63">
        <v>0.7</v>
      </c>
      <c r="R316" s="31"/>
      <c r="S316" s="29"/>
      <c r="T316" s="29">
        <v>1</v>
      </c>
      <c r="U316" s="31"/>
      <c r="V316" s="31"/>
      <c r="W316" s="16"/>
      <c r="X316" s="29"/>
      <c r="Y316" s="36">
        <f t="shared" si="18"/>
        <v>0</v>
      </c>
      <c r="Z316" s="30">
        <f>AVERAGE(Y316:Y318)</f>
        <v>0</v>
      </c>
    </row>
    <row r="317" spans="1:26" ht="12.75">
      <c r="A317" s="29" t="s">
        <v>4</v>
      </c>
      <c r="B317" s="62">
        <v>33</v>
      </c>
      <c r="C317" s="63">
        <v>1.3</v>
      </c>
      <c r="D317" s="30">
        <v>118.43</v>
      </c>
      <c r="E317" s="29"/>
      <c r="F317" s="29">
        <v>1</v>
      </c>
      <c r="G317" s="31">
        <v>9.19</v>
      </c>
      <c r="H317" s="31">
        <v>9.19</v>
      </c>
      <c r="I317" s="55">
        <f>100*H317/D317</f>
        <v>7.759858144051338</v>
      </c>
      <c r="J317" s="29"/>
      <c r="K317" s="36">
        <f t="shared" si="17"/>
        <v>69.09774436090225</v>
      </c>
      <c r="L317" s="30"/>
      <c r="O317" s="29" t="s">
        <v>4</v>
      </c>
      <c r="P317" s="62">
        <v>33</v>
      </c>
      <c r="Q317" s="63">
        <v>1.3</v>
      </c>
      <c r="R317" s="30"/>
      <c r="S317" s="29"/>
      <c r="T317" s="29">
        <v>1</v>
      </c>
      <c r="V317" s="30"/>
      <c r="W317" s="16"/>
      <c r="X317" s="29"/>
      <c r="Y317" s="36">
        <f t="shared" si="18"/>
        <v>0</v>
      </c>
      <c r="Z317" s="30"/>
    </row>
    <row r="318" spans="1:26" ht="12.75">
      <c r="A318" s="29" t="s">
        <v>4</v>
      </c>
      <c r="B318" s="62">
        <v>39</v>
      </c>
      <c r="C318" s="63">
        <v>1.4</v>
      </c>
      <c r="D318" s="31">
        <v>78.74</v>
      </c>
      <c r="E318" s="29"/>
      <c r="F318" s="29">
        <v>1</v>
      </c>
      <c r="G318" s="31">
        <v>6.557</v>
      </c>
      <c r="H318" s="31">
        <v>6.557</v>
      </c>
      <c r="I318" s="55">
        <f>100*H318/D318</f>
        <v>8.327406654813311</v>
      </c>
      <c r="J318" s="29"/>
      <c r="K318" s="36">
        <f t="shared" si="17"/>
        <v>49.30075187969925</v>
      </c>
      <c r="L318" s="30"/>
      <c r="O318" s="29" t="s">
        <v>4</v>
      </c>
      <c r="P318" s="62">
        <v>39</v>
      </c>
      <c r="Q318" s="63">
        <v>1.4</v>
      </c>
      <c r="R318" s="31"/>
      <c r="S318" s="29"/>
      <c r="T318" s="29">
        <v>1</v>
      </c>
      <c r="U318" s="31"/>
      <c r="V318" s="29"/>
      <c r="W318" s="16"/>
      <c r="X318" s="29"/>
      <c r="Y318" s="36">
        <f t="shared" si="18"/>
        <v>0</v>
      </c>
      <c r="Z318" s="30"/>
    </row>
    <row r="319" spans="1:26" ht="12.75">
      <c r="A319" s="29" t="s">
        <v>5</v>
      </c>
      <c r="B319" s="62">
        <v>11</v>
      </c>
      <c r="C319" s="63">
        <v>0.6</v>
      </c>
      <c r="D319" s="31"/>
      <c r="E319" s="29"/>
      <c r="F319" s="29">
        <v>1</v>
      </c>
      <c r="G319" s="31"/>
      <c r="H319" s="31"/>
      <c r="I319" s="55"/>
      <c r="J319" s="29"/>
      <c r="K319" s="36">
        <f t="shared" si="17"/>
        <v>0</v>
      </c>
      <c r="L319" s="30">
        <f>AVERAGE(K319:K321)</f>
        <v>54.954887218045116</v>
      </c>
      <c r="O319" s="29" t="s">
        <v>5</v>
      </c>
      <c r="P319" s="62">
        <v>11</v>
      </c>
      <c r="Q319" s="63">
        <v>0.6</v>
      </c>
      <c r="R319" s="31"/>
      <c r="S319" s="29"/>
      <c r="T319" s="29">
        <v>1</v>
      </c>
      <c r="U319" s="31"/>
      <c r="V319" s="29"/>
      <c r="W319" s="16"/>
      <c r="X319" s="29"/>
      <c r="Y319" s="36">
        <f t="shared" si="18"/>
        <v>0</v>
      </c>
      <c r="Z319" s="30">
        <f>AVERAGE(Y317:Y319)</f>
        <v>0</v>
      </c>
    </row>
    <row r="320" spans="1:26" ht="12.75">
      <c r="A320" s="29" t="s">
        <v>5</v>
      </c>
      <c r="B320" s="62">
        <v>30</v>
      </c>
      <c r="C320" s="63">
        <v>1.6</v>
      </c>
      <c r="D320" s="31">
        <v>188.99</v>
      </c>
      <c r="E320" s="29"/>
      <c r="F320" s="29">
        <v>1</v>
      </c>
      <c r="G320" s="31">
        <v>16.39</v>
      </c>
      <c r="H320" s="31">
        <v>16.39</v>
      </c>
      <c r="I320" s="55">
        <f>100*H320/D320</f>
        <v>8.67241652997513</v>
      </c>
      <c r="J320" s="29"/>
      <c r="K320" s="36">
        <f t="shared" si="17"/>
        <v>123.23308270676692</v>
      </c>
      <c r="L320" s="30"/>
      <c r="O320" s="29" t="s">
        <v>5</v>
      </c>
      <c r="P320" s="62">
        <v>30</v>
      </c>
      <c r="Q320" s="63">
        <v>1.6</v>
      </c>
      <c r="R320" s="31"/>
      <c r="S320" s="29"/>
      <c r="T320" s="29">
        <v>1</v>
      </c>
      <c r="U320" s="31"/>
      <c r="V320" s="29"/>
      <c r="W320" s="16"/>
      <c r="X320" s="29"/>
      <c r="Y320" s="36">
        <f t="shared" si="18"/>
        <v>0</v>
      </c>
      <c r="Z320" s="30"/>
    </row>
    <row r="321" spans="1:26" ht="12.75">
      <c r="A321" s="29" t="s">
        <v>5</v>
      </c>
      <c r="B321" s="62">
        <v>36</v>
      </c>
      <c r="C321" s="63">
        <v>1.9</v>
      </c>
      <c r="D321" s="31">
        <v>59.27</v>
      </c>
      <c r="E321" s="29"/>
      <c r="F321" s="29">
        <v>1</v>
      </c>
      <c r="G321" s="31">
        <v>5.537</v>
      </c>
      <c r="H321" s="31">
        <v>5.537</v>
      </c>
      <c r="I321" s="55">
        <f aca="true" t="shared" si="20" ref="I321:I326">100*H321/D321</f>
        <v>9.341994263539734</v>
      </c>
      <c r="J321" s="29"/>
      <c r="K321" s="36">
        <f t="shared" si="17"/>
        <v>41.63157894736842</v>
      </c>
      <c r="L321" s="30"/>
      <c r="O321" s="29" t="s">
        <v>5</v>
      </c>
      <c r="P321" s="62">
        <v>36</v>
      </c>
      <c r="Q321" s="63">
        <v>1.9</v>
      </c>
      <c r="R321" s="31"/>
      <c r="S321" s="29"/>
      <c r="T321" s="29">
        <v>1</v>
      </c>
      <c r="U321" s="31"/>
      <c r="V321" s="29"/>
      <c r="W321" s="16"/>
      <c r="X321" s="29"/>
      <c r="Y321" s="36">
        <f t="shared" si="18"/>
        <v>0</v>
      </c>
      <c r="Z321" s="30"/>
    </row>
    <row r="322" spans="1:26" ht="12.75">
      <c r="A322" s="29" t="s">
        <v>6</v>
      </c>
      <c r="B322" s="62">
        <v>5</v>
      </c>
      <c r="C322" s="63">
        <v>0.3</v>
      </c>
      <c r="D322" s="51"/>
      <c r="E322" s="29"/>
      <c r="F322" s="29">
        <v>1</v>
      </c>
      <c r="G322" s="31"/>
      <c r="H322" s="31"/>
      <c r="I322" s="55"/>
      <c r="J322" s="29"/>
      <c r="K322" s="36">
        <f t="shared" si="17"/>
        <v>0</v>
      </c>
      <c r="L322" s="30">
        <f>AVERAGE(K322:K324)</f>
        <v>2.7619047619047623</v>
      </c>
      <c r="O322" s="29" t="s">
        <v>6</v>
      </c>
      <c r="P322" s="62">
        <v>5</v>
      </c>
      <c r="Q322" s="63">
        <v>0.3</v>
      </c>
      <c r="R322" s="51"/>
      <c r="S322" s="29"/>
      <c r="T322" s="29">
        <v>1</v>
      </c>
      <c r="U322" s="31"/>
      <c r="V322" s="30"/>
      <c r="W322" s="16"/>
      <c r="X322" s="29"/>
      <c r="Y322" s="36">
        <f t="shared" si="18"/>
        <v>0</v>
      </c>
      <c r="Z322" s="30">
        <f>AVERAGE(Y322:Y324)</f>
        <v>0</v>
      </c>
    </row>
    <row r="323" spans="1:26" ht="12.75">
      <c r="A323" s="29" t="s">
        <v>6</v>
      </c>
      <c r="B323" s="62">
        <v>19</v>
      </c>
      <c r="C323" s="63">
        <v>0.7</v>
      </c>
      <c r="D323" s="33">
        <v>7.316</v>
      </c>
      <c r="E323" s="29"/>
      <c r="F323" s="29">
        <v>1</v>
      </c>
      <c r="G323" s="31">
        <v>1.032</v>
      </c>
      <c r="H323" s="31">
        <v>1.032</v>
      </c>
      <c r="I323" s="55">
        <f t="shared" si="20"/>
        <v>14.106068890103883</v>
      </c>
      <c r="J323" s="29"/>
      <c r="K323" s="36">
        <f t="shared" si="17"/>
        <v>7.7593984962406015</v>
      </c>
      <c r="L323" s="30"/>
      <c r="O323" s="29" t="s">
        <v>6</v>
      </c>
      <c r="P323" s="62">
        <v>19</v>
      </c>
      <c r="Q323" s="63">
        <v>0.7</v>
      </c>
      <c r="R323" s="33"/>
      <c r="S323" s="29"/>
      <c r="T323" s="29">
        <v>1</v>
      </c>
      <c r="U323" s="31"/>
      <c r="V323" s="29"/>
      <c r="W323" s="16"/>
      <c r="X323" s="29"/>
      <c r="Y323" s="36">
        <f t="shared" si="18"/>
        <v>0</v>
      </c>
      <c r="Z323" s="30"/>
    </row>
    <row r="324" spans="1:26" ht="12.75">
      <c r="A324" s="29" t="s">
        <v>6</v>
      </c>
      <c r="B324" s="62">
        <v>46</v>
      </c>
      <c r="C324" s="63">
        <v>0.8</v>
      </c>
      <c r="D324" s="51">
        <v>0.691</v>
      </c>
      <c r="E324" s="29"/>
      <c r="F324" s="29">
        <v>1</v>
      </c>
      <c r="G324" s="31">
        <v>0.07</v>
      </c>
      <c r="H324" s="31">
        <v>0.07</v>
      </c>
      <c r="I324" s="55">
        <f t="shared" si="20"/>
        <v>10.130246020260493</v>
      </c>
      <c r="J324" s="29"/>
      <c r="K324" s="36">
        <f t="shared" si="17"/>
        <v>0.5263157894736842</v>
      </c>
      <c r="L324" s="30"/>
      <c r="O324" s="29" t="s">
        <v>6</v>
      </c>
      <c r="P324" s="62">
        <v>46</v>
      </c>
      <c r="Q324" s="63">
        <v>0.8</v>
      </c>
      <c r="R324" s="51"/>
      <c r="S324" s="29"/>
      <c r="T324" s="29">
        <v>1</v>
      </c>
      <c r="U324" s="31"/>
      <c r="V324" s="29"/>
      <c r="W324" s="16"/>
      <c r="X324" s="29"/>
      <c r="Y324" s="36">
        <f t="shared" si="18"/>
        <v>0</v>
      </c>
      <c r="Z324" s="30"/>
    </row>
    <row r="325" spans="1:26" ht="12.75">
      <c r="A325" s="29" t="s">
        <v>7</v>
      </c>
      <c r="B325" s="62">
        <v>6</v>
      </c>
      <c r="C325" s="63">
        <v>0.4</v>
      </c>
      <c r="D325" s="31"/>
      <c r="E325" s="29"/>
      <c r="F325" s="29">
        <v>1</v>
      </c>
      <c r="G325" s="31"/>
      <c r="H325" s="31"/>
      <c r="I325" s="55"/>
      <c r="J325" s="29"/>
      <c r="K325" s="36">
        <f t="shared" si="17"/>
        <v>0</v>
      </c>
      <c r="L325" s="30">
        <f>AVERAGE(K325:K327)</f>
        <v>3.781954887218045</v>
      </c>
      <c r="O325" s="29" t="s">
        <v>7</v>
      </c>
      <c r="P325" s="62">
        <v>6</v>
      </c>
      <c r="Q325" s="63">
        <v>0.4</v>
      </c>
      <c r="R325" s="31"/>
      <c r="S325" s="29"/>
      <c r="T325" s="29">
        <v>1</v>
      </c>
      <c r="U325" s="31"/>
      <c r="V325" s="31"/>
      <c r="W325" s="31"/>
      <c r="X325" s="29"/>
      <c r="Y325" s="36">
        <f t="shared" si="18"/>
        <v>0</v>
      </c>
      <c r="Z325" s="30">
        <f>AVERAGE(Y325:Y327)</f>
        <v>0</v>
      </c>
    </row>
    <row r="326" spans="1:26" ht="12.75">
      <c r="A326" s="29" t="s">
        <v>7</v>
      </c>
      <c r="B326" s="62">
        <v>22</v>
      </c>
      <c r="C326" s="63">
        <v>1</v>
      </c>
      <c r="D326" s="31">
        <v>14.22</v>
      </c>
      <c r="E326" s="29"/>
      <c r="F326" s="29">
        <v>1</v>
      </c>
      <c r="G326" s="31">
        <v>1.509</v>
      </c>
      <c r="H326" s="31">
        <v>1.509</v>
      </c>
      <c r="I326" s="55">
        <f t="shared" si="20"/>
        <v>10.61181434599156</v>
      </c>
      <c r="J326" s="29"/>
      <c r="K326" s="36">
        <f t="shared" si="17"/>
        <v>11.345864661654135</v>
      </c>
      <c r="L326" s="30"/>
      <c r="O326" s="29" t="s">
        <v>7</v>
      </c>
      <c r="P326" s="62">
        <v>22</v>
      </c>
      <c r="Q326" s="63">
        <v>1</v>
      </c>
      <c r="R326" s="31"/>
      <c r="S326" s="29"/>
      <c r="T326" s="29">
        <v>1</v>
      </c>
      <c r="U326" s="31"/>
      <c r="V326" s="29"/>
      <c r="W326" s="31"/>
      <c r="X326" s="29"/>
      <c r="Y326" s="36">
        <f t="shared" si="18"/>
        <v>0</v>
      </c>
      <c r="Z326" s="30"/>
    </row>
    <row r="327" spans="1:26" ht="12.75">
      <c r="A327" s="29" t="s">
        <v>7</v>
      </c>
      <c r="B327" s="62">
        <v>45</v>
      </c>
      <c r="C327" s="63">
        <v>1.7</v>
      </c>
      <c r="D327" s="31"/>
      <c r="E327" s="29"/>
      <c r="F327" s="29">
        <v>1</v>
      </c>
      <c r="G327" s="31"/>
      <c r="H327" s="29"/>
      <c r="I327" s="31"/>
      <c r="J327" s="29"/>
      <c r="K327" s="36">
        <f t="shared" si="17"/>
        <v>0</v>
      </c>
      <c r="L327" s="30"/>
      <c r="O327" s="29" t="s">
        <v>7</v>
      </c>
      <c r="P327" s="62">
        <v>45</v>
      </c>
      <c r="Q327" s="63">
        <v>1.7</v>
      </c>
      <c r="R327" s="31"/>
      <c r="S327" s="29"/>
      <c r="T327" s="29">
        <v>1</v>
      </c>
      <c r="U327" s="31"/>
      <c r="V327" s="29"/>
      <c r="W327" s="31"/>
      <c r="X327" s="29"/>
      <c r="Y327" s="36">
        <f t="shared" si="18"/>
        <v>0</v>
      </c>
      <c r="Z327" s="30"/>
    </row>
    <row r="330" spans="1:3" ht="12.75">
      <c r="A330" s="144" t="s">
        <v>151</v>
      </c>
      <c r="C330" s="143"/>
    </row>
    <row r="331" spans="1:26" ht="12.75">
      <c r="A331" s="1" t="s">
        <v>0</v>
      </c>
      <c r="B331" s="6" t="s">
        <v>8</v>
      </c>
      <c r="C331" s="38" t="s">
        <v>15</v>
      </c>
      <c r="D331" s="6" t="s">
        <v>9</v>
      </c>
      <c r="E331" s="9" t="s">
        <v>10</v>
      </c>
      <c r="F331" s="9" t="s">
        <v>64</v>
      </c>
      <c r="G331" s="6" t="s">
        <v>1</v>
      </c>
      <c r="H331" s="6" t="s">
        <v>20</v>
      </c>
      <c r="I331" s="13" t="s">
        <v>21</v>
      </c>
      <c r="J331" s="6" t="s">
        <v>22</v>
      </c>
      <c r="K331" s="14" t="s">
        <v>23</v>
      </c>
      <c r="L331" s="6" t="s">
        <v>24</v>
      </c>
      <c r="O331" s="154" t="s">
        <v>155</v>
      </c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</row>
    <row r="332" spans="1:26" ht="12.75">
      <c r="A332" s="29" t="s">
        <v>2</v>
      </c>
      <c r="B332" s="2">
        <v>1</v>
      </c>
      <c r="C332" s="16">
        <v>0.05</v>
      </c>
      <c r="D332" s="31"/>
      <c r="E332" s="31"/>
      <c r="F332" s="29">
        <v>1</v>
      </c>
      <c r="G332" s="31"/>
      <c r="H332" s="29"/>
      <c r="I332" s="31"/>
      <c r="J332" s="29"/>
      <c r="K332" s="36">
        <f>H332/0.133</f>
        <v>0</v>
      </c>
      <c r="L332" s="30">
        <f>AVERAGE(K332:K334)</f>
        <v>0</v>
      </c>
      <c r="O332" s="157" t="s">
        <v>0</v>
      </c>
      <c r="P332" s="157" t="s">
        <v>8</v>
      </c>
      <c r="Q332" s="157" t="s">
        <v>15</v>
      </c>
      <c r="R332" s="157" t="s">
        <v>9</v>
      </c>
      <c r="S332" s="157" t="s">
        <v>10</v>
      </c>
      <c r="T332" s="157" t="s">
        <v>64</v>
      </c>
      <c r="U332" s="157" t="s">
        <v>1</v>
      </c>
      <c r="V332" s="157" t="s">
        <v>20</v>
      </c>
      <c r="W332" s="157" t="s">
        <v>21</v>
      </c>
      <c r="X332" s="157" t="s">
        <v>22</v>
      </c>
      <c r="Y332" s="157" t="s">
        <v>23</v>
      </c>
      <c r="Z332" s="157" t="s">
        <v>24</v>
      </c>
    </row>
    <row r="333" spans="1:26" ht="12.75">
      <c r="A333" s="29" t="s">
        <v>2</v>
      </c>
      <c r="B333" s="2">
        <v>26</v>
      </c>
      <c r="C333" s="16">
        <v>0.6</v>
      </c>
      <c r="D333" s="55"/>
      <c r="E333" s="55"/>
      <c r="F333" s="52">
        <v>1</v>
      </c>
      <c r="G333" s="56"/>
      <c r="H333" s="56"/>
      <c r="I333" s="55"/>
      <c r="J333" s="52"/>
      <c r="K333" s="59">
        <f aca="true" t="shared" si="21" ref="K333:K361">H333/0.133</f>
        <v>0</v>
      </c>
      <c r="L333" s="56"/>
      <c r="O333" s="157" t="s">
        <v>2</v>
      </c>
      <c r="P333" s="157"/>
      <c r="Q333" s="157"/>
      <c r="R333" s="157"/>
      <c r="S333" s="157"/>
      <c r="T333" s="157">
        <v>1</v>
      </c>
      <c r="U333" s="157"/>
      <c r="V333" s="157"/>
      <c r="W333" s="157"/>
      <c r="X333" s="157"/>
      <c r="Y333" s="157">
        <v>0</v>
      </c>
      <c r="Z333" s="157">
        <v>0</v>
      </c>
    </row>
    <row r="334" spans="1:26" ht="12.75">
      <c r="A334" s="29" t="s">
        <v>2</v>
      </c>
      <c r="B334" s="2">
        <v>38</v>
      </c>
      <c r="C334" s="16">
        <v>1.1</v>
      </c>
      <c r="D334" s="55"/>
      <c r="E334" s="52"/>
      <c r="F334" s="52">
        <v>1</v>
      </c>
      <c r="G334" s="56"/>
      <c r="H334" s="56"/>
      <c r="I334" s="55"/>
      <c r="J334" s="52"/>
      <c r="K334" s="59">
        <f t="shared" si="21"/>
        <v>0</v>
      </c>
      <c r="L334" s="56"/>
      <c r="O334" s="157" t="s">
        <v>2</v>
      </c>
      <c r="P334" s="157"/>
      <c r="Q334" s="157"/>
      <c r="R334" s="157"/>
      <c r="S334" s="157"/>
      <c r="T334" s="157">
        <v>1</v>
      </c>
      <c r="U334" s="157"/>
      <c r="V334" s="157"/>
      <c r="W334" s="157"/>
      <c r="X334" s="157"/>
      <c r="Y334" s="157">
        <v>0</v>
      </c>
      <c r="Z334" s="157"/>
    </row>
    <row r="335" spans="1:26" ht="12.75">
      <c r="A335" s="29" t="s">
        <v>3</v>
      </c>
      <c r="B335" s="2">
        <v>12</v>
      </c>
      <c r="C335" s="16">
        <v>0.25</v>
      </c>
      <c r="D335" s="55"/>
      <c r="E335" s="55"/>
      <c r="F335" s="52">
        <v>1</v>
      </c>
      <c r="G335" s="55"/>
      <c r="H335" s="55"/>
      <c r="I335" s="55"/>
      <c r="J335" s="52"/>
      <c r="K335" s="59">
        <f t="shared" si="21"/>
        <v>0</v>
      </c>
      <c r="L335" s="56">
        <f>AVERAGE(K335:K337)</f>
        <v>0</v>
      </c>
      <c r="O335" s="157" t="s">
        <v>2</v>
      </c>
      <c r="P335" s="157"/>
      <c r="Q335" s="157"/>
      <c r="R335" s="157"/>
      <c r="S335" s="157"/>
      <c r="T335" s="157">
        <v>1</v>
      </c>
      <c r="U335" s="157"/>
      <c r="V335" s="157"/>
      <c r="W335" s="157"/>
      <c r="X335" s="157"/>
      <c r="Y335" s="157">
        <v>0</v>
      </c>
      <c r="Z335" s="157"/>
    </row>
    <row r="336" spans="1:26" ht="12.75">
      <c r="A336" s="29" t="s">
        <v>3</v>
      </c>
      <c r="B336" s="2">
        <v>17</v>
      </c>
      <c r="C336" s="16">
        <v>0.6</v>
      </c>
      <c r="D336" s="31"/>
      <c r="E336" s="31"/>
      <c r="F336" s="29">
        <v>1</v>
      </c>
      <c r="G336" s="29"/>
      <c r="H336" s="29"/>
      <c r="I336" s="55"/>
      <c r="J336" s="29"/>
      <c r="K336" s="36">
        <f t="shared" si="21"/>
        <v>0</v>
      </c>
      <c r="L336" s="30"/>
      <c r="O336" s="157" t="s">
        <v>3</v>
      </c>
      <c r="P336" s="157"/>
      <c r="Q336" s="157"/>
      <c r="R336" s="157"/>
      <c r="S336" s="157"/>
      <c r="T336" s="157">
        <v>1</v>
      </c>
      <c r="U336" s="157"/>
      <c r="V336" s="157"/>
      <c r="W336" s="157"/>
      <c r="X336" s="157"/>
      <c r="Y336" s="157">
        <v>0</v>
      </c>
      <c r="Z336" s="157">
        <v>0</v>
      </c>
    </row>
    <row r="337" spans="1:26" ht="12.75">
      <c r="A337" s="29" t="s">
        <v>3</v>
      </c>
      <c r="B337" s="60">
        <v>49</v>
      </c>
      <c r="C337" s="61">
        <v>1.7</v>
      </c>
      <c r="D337" s="31"/>
      <c r="E337" s="32"/>
      <c r="F337" s="29">
        <v>1</v>
      </c>
      <c r="G337" s="30"/>
      <c r="H337" s="29"/>
      <c r="I337" s="55"/>
      <c r="J337" s="29"/>
      <c r="K337" s="36">
        <f t="shared" si="21"/>
        <v>0</v>
      </c>
      <c r="L337" s="30"/>
      <c r="O337" s="157" t="s">
        <v>3</v>
      </c>
      <c r="P337" s="157"/>
      <c r="Q337" s="157"/>
      <c r="R337" s="157"/>
      <c r="S337" s="157"/>
      <c r="T337" s="157">
        <v>1</v>
      </c>
      <c r="U337" s="157"/>
      <c r="V337" s="157"/>
      <c r="W337" s="157"/>
      <c r="X337" s="157"/>
      <c r="Y337" s="157">
        <v>0</v>
      </c>
      <c r="Z337" s="157"/>
    </row>
    <row r="338" spans="1:26" ht="12.75">
      <c r="A338" s="29" t="s">
        <v>11</v>
      </c>
      <c r="B338" s="62">
        <v>2</v>
      </c>
      <c r="C338" s="63">
        <v>0.15</v>
      </c>
      <c r="D338" s="31"/>
      <c r="E338" s="32"/>
      <c r="F338" s="29">
        <v>1</v>
      </c>
      <c r="G338" s="30"/>
      <c r="H338" s="29"/>
      <c r="I338" s="55"/>
      <c r="J338" s="29"/>
      <c r="K338" s="36">
        <f t="shared" si="21"/>
        <v>0</v>
      </c>
      <c r="L338" s="30">
        <f>AVERAGE(K338:K340)</f>
        <v>0</v>
      </c>
      <c r="O338" s="157" t="s">
        <v>3</v>
      </c>
      <c r="P338" s="157"/>
      <c r="Q338" s="157"/>
      <c r="R338" s="157"/>
      <c r="S338" s="157"/>
      <c r="T338" s="157">
        <v>1</v>
      </c>
      <c r="U338" s="157"/>
      <c r="V338" s="157"/>
      <c r="W338" s="157"/>
      <c r="X338" s="157"/>
      <c r="Y338" s="157">
        <v>0</v>
      </c>
      <c r="Z338" s="157"/>
    </row>
    <row r="339" spans="1:26" ht="12.75">
      <c r="A339" s="29" t="s">
        <v>11</v>
      </c>
      <c r="B339" s="62">
        <v>27</v>
      </c>
      <c r="C339" s="63">
        <v>0.5</v>
      </c>
      <c r="D339" s="31"/>
      <c r="E339" s="32"/>
      <c r="F339" s="29">
        <v>1</v>
      </c>
      <c r="G339" s="31"/>
      <c r="H339" s="31"/>
      <c r="I339" s="55"/>
      <c r="J339" s="29"/>
      <c r="K339" s="36">
        <f t="shared" si="21"/>
        <v>0</v>
      </c>
      <c r="L339" s="30"/>
      <c r="O339" s="157" t="s">
        <v>11</v>
      </c>
      <c r="P339" s="157"/>
      <c r="Q339" s="157"/>
      <c r="R339" s="157"/>
      <c r="S339" s="157"/>
      <c r="T339" s="157">
        <v>1</v>
      </c>
      <c r="U339" s="157"/>
      <c r="V339" s="157"/>
      <c r="W339" s="157"/>
      <c r="X339" s="157"/>
      <c r="Y339" s="157">
        <v>0</v>
      </c>
      <c r="Z339" s="157">
        <v>0</v>
      </c>
    </row>
    <row r="340" spans="1:26" ht="12.75">
      <c r="A340" s="29" t="s">
        <v>11</v>
      </c>
      <c r="B340" s="62">
        <v>50</v>
      </c>
      <c r="C340" s="63">
        <v>1</v>
      </c>
      <c r="D340" s="31"/>
      <c r="E340" s="32"/>
      <c r="F340" s="29">
        <v>1</v>
      </c>
      <c r="G340" s="31"/>
      <c r="H340" s="31"/>
      <c r="I340" s="55"/>
      <c r="J340" s="29"/>
      <c r="K340" s="36">
        <f t="shared" si="21"/>
        <v>0</v>
      </c>
      <c r="L340" s="30"/>
      <c r="O340" s="157" t="s">
        <v>11</v>
      </c>
      <c r="P340" s="157"/>
      <c r="Q340" s="157"/>
      <c r="R340" s="157"/>
      <c r="S340" s="157"/>
      <c r="T340" s="157">
        <v>1</v>
      </c>
      <c r="U340" s="157"/>
      <c r="V340" s="157"/>
      <c r="W340" s="157"/>
      <c r="X340" s="157"/>
      <c r="Y340" s="157">
        <v>0</v>
      </c>
      <c r="Z340" s="157"/>
    </row>
    <row r="341" spans="1:26" ht="12.75">
      <c r="A341" s="29" t="s">
        <v>12</v>
      </c>
      <c r="B341" s="62">
        <v>1</v>
      </c>
      <c r="C341" s="63">
        <v>0.05</v>
      </c>
      <c r="D341" s="33"/>
      <c r="E341" s="32"/>
      <c r="F341" s="29">
        <v>1</v>
      </c>
      <c r="G341" s="30"/>
      <c r="H341" s="29"/>
      <c r="I341" s="55"/>
      <c r="J341" s="29"/>
      <c r="K341" s="36">
        <f t="shared" si="21"/>
        <v>0</v>
      </c>
      <c r="L341" s="30">
        <f>AVERAGE(K341:K343)</f>
        <v>0</v>
      </c>
      <c r="O341" s="157" t="s">
        <v>11</v>
      </c>
      <c r="P341" s="157"/>
      <c r="Q341" s="157"/>
      <c r="R341" s="157"/>
      <c r="S341" s="157"/>
      <c r="T341" s="157">
        <v>1</v>
      </c>
      <c r="U341" s="157"/>
      <c r="V341" s="157"/>
      <c r="W341" s="157"/>
      <c r="X341" s="157"/>
      <c r="Y341" s="157">
        <v>0</v>
      </c>
      <c r="Z341" s="157"/>
    </row>
    <row r="342" spans="1:26" ht="12.75">
      <c r="A342" s="29" t="s">
        <v>12</v>
      </c>
      <c r="B342" s="62">
        <v>30</v>
      </c>
      <c r="C342" s="63">
        <v>0.6</v>
      </c>
      <c r="D342" s="31"/>
      <c r="E342" s="32"/>
      <c r="F342" s="29">
        <v>1</v>
      </c>
      <c r="G342" s="31"/>
      <c r="H342" s="29"/>
      <c r="I342" s="55"/>
      <c r="J342" s="29"/>
      <c r="K342" s="36">
        <f t="shared" si="21"/>
        <v>0</v>
      </c>
      <c r="L342" s="30"/>
      <c r="O342" s="157" t="s">
        <v>12</v>
      </c>
      <c r="P342" s="157"/>
      <c r="Q342" s="157"/>
      <c r="R342" s="157"/>
      <c r="S342" s="157"/>
      <c r="T342" s="157">
        <v>1</v>
      </c>
      <c r="U342" s="157"/>
      <c r="V342" s="157"/>
      <c r="W342" s="165"/>
      <c r="X342" s="165"/>
      <c r="Y342" s="165">
        <v>0</v>
      </c>
      <c r="Z342" s="165">
        <f>Y342/3</f>
        <v>0</v>
      </c>
    </row>
    <row r="343" spans="1:26" ht="12.75">
      <c r="A343" s="29" t="s">
        <v>12</v>
      </c>
      <c r="B343" s="62">
        <v>35</v>
      </c>
      <c r="C343" s="63">
        <v>0.6</v>
      </c>
      <c r="D343" s="31"/>
      <c r="E343" s="32"/>
      <c r="F343" s="29">
        <v>1</v>
      </c>
      <c r="G343" s="31"/>
      <c r="H343" s="29"/>
      <c r="I343" s="55"/>
      <c r="J343" s="29"/>
      <c r="K343" s="36">
        <f t="shared" si="21"/>
        <v>0</v>
      </c>
      <c r="L343" s="30"/>
      <c r="O343" s="157" t="s">
        <v>12</v>
      </c>
      <c r="P343" s="157"/>
      <c r="Q343" s="157"/>
      <c r="R343" s="157"/>
      <c r="S343" s="157"/>
      <c r="T343" s="157">
        <v>1</v>
      </c>
      <c r="U343" s="157"/>
      <c r="V343" s="157"/>
      <c r="W343" s="157"/>
      <c r="X343" s="157"/>
      <c r="Y343" s="157">
        <v>0</v>
      </c>
      <c r="Z343" s="157"/>
    </row>
    <row r="344" spans="1:26" ht="12.75">
      <c r="A344" s="29" t="s">
        <v>13</v>
      </c>
      <c r="B344" s="62">
        <v>9</v>
      </c>
      <c r="C344" s="63">
        <v>1.2</v>
      </c>
      <c r="D344" s="31"/>
      <c r="E344" s="32"/>
      <c r="F344" s="29">
        <v>1</v>
      </c>
      <c r="G344" s="31"/>
      <c r="H344" s="29"/>
      <c r="I344" s="55"/>
      <c r="J344" s="29"/>
      <c r="K344" s="36">
        <f t="shared" si="21"/>
        <v>0</v>
      </c>
      <c r="L344" s="30">
        <f>AVERAGE(K344:K346)</f>
        <v>0</v>
      </c>
      <c r="O344" s="157" t="s">
        <v>12</v>
      </c>
      <c r="P344" s="157"/>
      <c r="Q344" s="157"/>
      <c r="R344" s="157"/>
      <c r="S344" s="157"/>
      <c r="T344" s="157">
        <v>1</v>
      </c>
      <c r="U344" s="157"/>
      <c r="V344" s="157"/>
      <c r="W344" s="157"/>
      <c r="X344" s="157"/>
      <c r="Y344" s="157">
        <v>0</v>
      </c>
      <c r="Z344" s="157"/>
    </row>
    <row r="345" spans="1:26" ht="12.75">
      <c r="A345" s="29" t="s">
        <v>13</v>
      </c>
      <c r="B345" s="62">
        <v>29</v>
      </c>
      <c r="C345" s="63">
        <v>1.5</v>
      </c>
      <c r="D345" s="30"/>
      <c r="E345" s="32"/>
      <c r="F345" s="29">
        <v>1</v>
      </c>
      <c r="G345" s="31"/>
      <c r="H345" s="29"/>
      <c r="I345" s="55"/>
      <c r="J345" s="29"/>
      <c r="K345" s="36">
        <f t="shared" si="21"/>
        <v>0</v>
      </c>
      <c r="L345" s="30"/>
      <c r="O345" s="157" t="s">
        <v>13</v>
      </c>
      <c r="P345" s="157"/>
      <c r="Q345" s="157"/>
      <c r="R345" s="157"/>
      <c r="S345" s="157"/>
      <c r="T345" s="157">
        <v>1</v>
      </c>
      <c r="U345" s="157"/>
      <c r="V345" s="157"/>
      <c r="W345" s="157"/>
      <c r="X345" s="157"/>
      <c r="Y345" s="157">
        <v>0</v>
      </c>
      <c r="Z345" s="157">
        <v>0</v>
      </c>
    </row>
    <row r="346" spans="1:26" ht="12.75">
      <c r="A346" s="29" t="s">
        <v>13</v>
      </c>
      <c r="B346" s="62">
        <v>46</v>
      </c>
      <c r="C346" s="63">
        <v>1.7</v>
      </c>
      <c r="D346" s="31"/>
      <c r="E346" s="32"/>
      <c r="F346" s="29">
        <v>1</v>
      </c>
      <c r="G346" s="31"/>
      <c r="H346" s="29"/>
      <c r="I346" s="55"/>
      <c r="J346" s="29"/>
      <c r="K346" s="36">
        <f t="shared" si="21"/>
        <v>0</v>
      </c>
      <c r="L346" s="30"/>
      <c r="O346" s="157" t="s">
        <v>13</v>
      </c>
      <c r="P346" s="157"/>
      <c r="Q346" s="157"/>
      <c r="R346" s="157"/>
      <c r="S346" s="157"/>
      <c r="T346" s="157">
        <v>1</v>
      </c>
      <c r="U346" s="157"/>
      <c r="V346" s="157"/>
      <c r="W346" s="157"/>
      <c r="X346" s="157"/>
      <c r="Y346" s="157">
        <v>0</v>
      </c>
      <c r="Z346" s="157"/>
    </row>
    <row r="347" spans="1:26" ht="12.75">
      <c r="A347" s="29" t="s">
        <v>14</v>
      </c>
      <c r="B347" s="62">
        <v>4</v>
      </c>
      <c r="C347" s="63">
        <v>0.35</v>
      </c>
      <c r="D347" s="31"/>
      <c r="E347" s="32"/>
      <c r="F347" s="29">
        <v>1</v>
      </c>
      <c r="G347" s="31"/>
      <c r="H347" s="31"/>
      <c r="I347" s="55"/>
      <c r="J347" s="29"/>
      <c r="K347" s="36">
        <f t="shared" si="21"/>
        <v>0</v>
      </c>
      <c r="L347" s="30">
        <f>AVERAGE(K347:K349)</f>
        <v>0</v>
      </c>
      <c r="O347" s="157" t="s">
        <v>13</v>
      </c>
      <c r="P347" s="157"/>
      <c r="Q347" s="157"/>
      <c r="R347" s="157"/>
      <c r="S347" s="157"/>
      <c r="T347" s="157">
        <v>1</v>
      </c>
      <c r="U347" s="157"/>
      <c r="V347" s="157"/>
      <c r="W347" s="157"/>
      <c r="X347" s="157"/>
      <c r="Y347" s="157">
        <v>0</v>
      </c>
      <c r="Z347" s="157"/>
    </row>
    <row r="348" spans="1:26" ht="12.75">
      <c r="A348" s="29" t="s">
        <v>14</v>
      </c>
      <c r="B348" s="62">
        <v>22</v>
      </c>
      <c r="C348" s="63">
        <v>0.9</v>
      </c>
      <c r="D348" s="88"/>
      <c r="E348" s="32"/>
      <c r="F348" s="29">
        <v>1</v>
      </c>
      <c r="G348" s="31"/>
      <c r="H348" s="29"/>
      <c r="I348" s="55"/>
      <c r="J348" s="29"/>
      <c r="K348" s="36">
        <f t="shared" si="21"/>
        <v>0</v>
      </c>
      <c r="L348" s="30"/>
      <c r="O348" s="157" t="s">
        <v>14</v>
      </c>
      <c r="P348" s="157"/>
      <c r="Q348" s="157"/>
      <c r="R348" s="157"/>
      <c r="S348" s="157"/>
      <c r="T348" s="157">
        <v>1</v>
      </c>
      <c r="U348" s="157"/>
      <c r="V348" s="157"/>
      <c r="W348" s="157"/>
      <c r="X348" s="157"/>
      <c r="Y348" s="157">
        <v>0</v>
      </c>
      <c r="Z348" s="157">
        <v>0</v>
      </c>
    </row>
    <row r="349" spans="1:26" ht="12.75">
      <c r="A349" s="29" t="s">
        <v>14</v>
      </c>
      <c r="B349" s="62">
        <v>43</v>
      </c>
      <c r="C349" s="63">
        <v>1.2</v>
      </c>
      <c r="D349" s="31"/>
      <c r="E349" s="32"/>
      <c r="F349" s="29">
        <v>1</v>
      </c>
      <c r="G349" s="31"/>
      <c r="H349" s="29"/>
      <c r="I349" s="55"/>
      <c r="J349" s="29"/>
      <c r="K349" s="36">
        <f t="shared" si="21"/>
        <v>0</v>
      </c>
      <c r="L349" s="30"/>
      <c r="O349" s="157" t="s">
        <v>14</v>
      </c>
      <c r="P349" s="157"/>
      <c r="Q349" s="157"/>
      <c r="R349" s="157"/>
      <c r="S349" s="157"/>
      <c r="T349" s="157">
        <v>1</v>
      </c>
      <c r="U349" s="157"/>
      <c r="V349" s="157"/>
      <c r="W349" s="157"/>
      <c r="X349" s="157"/>
      <c r="Y349" s="157">
        <v>0</v>
      </c>
      <c r="Z349" s="157"/>
    </row>
    <row r="350" spans="1:26" ht="12.75">
      <c r="A350" s="29" t="s">
        <v>4</v>
      </c>
      <c r="B350" s="62">
        <v>12</v>
      </c>
      <c r="C350" s="63">
        <v>0.7</v>
      </c>
      <c r="D350" s="31">
        <v>0.57</v>
      </c>
      <c r="E350" s="29"/>
      <c r="F350" s="29">
        <v>1</v>
      </c>
      <c r="G350" s="31">
        <v>0.01</v>
      </c>
      <c r="H350" s="31">
        <v>0.01</v>
      </c>
      <c r="I350" s="56">
        <f>100*H350/D350</f>
        <v>1.7543859649122808</v>
      </c>
      <c r="J350" s="29"/>
      <c r="K350" s="36">
        <f t="shared" si="21"/>
        <v>0.07518796992481203</v>
      </c>
      <c r="L350" s="30">
        <f>AVERAGE(K350:K352)</f>
        <v>0.02506265664160401</v>
      </c>
      <c r="O350" s="157" t="s">
        <v>14</v>
      </c>
      <c r="P350" s="157"/>
      <c r="Q350" s="157"/>
      <c r="R350" s="157"/>
      <c r="S350" s="157"/>
      <c r="T350" s="157">
        <v>1</v>
      </c>
      <c r="U350" s="157"/>
      <c r="V350" s="157"/>
      <c r="W350" s="157"/>
      <c r="X350" s="157"/>
      <c r="Y350" s="157">
        <v>0</v>
      </c>
      <c r="Z350" s="157"/>
    </row>
    <row r="351" spans="1:26" ht="12.75">
      <c r="A351" s="29" t="s">
        <v>4</v>
      </c>
      <c r="B351" s="62">
        <v>33</v>
      </c>
      <c r="C351" s="63">
        <v>1.3</v>
      </c>
      <c r="D351" s="30"/>
      <c r="E351" s="29"/>
      <c r="F351" s="29">
        <v>1</v>
      </c>
      <c r="H351" s="30"/>
      <c r="I351" s="55"/>
      <c r="J351" s="29"/>
      <c r="K351" s="36">
        <f t="shared" si="21"/>
        <v>0</v>
      </c>
      <c r="L351" s="30"/>
      <c r="O351" s="157" t="s">
        <v>4</v>
      </c>
      <c r="P351" s="157"/>
      <c r="Q351" s="157"/>
      <c r="R351" s="157"/>
      <c r="S351" s="157"/>
      <c r="T351" s="157">
        <v>1</v>
      </c>
      <c r="U351" s="157"/>
      <c r="V351" s="157"/>
      <c r="W351" s="157"/>
      <c r="X351" s="157"/>
      <c r="Y351" s="157">
        <v>0</v>
      </c>
      <c r="Z351" s="157">
        <v>0</v>
      </c>
    </row>
    <row r="352" spans="1:26" ht="12.75">
      <c r="A352" s="29" t="s">
        <v>4</v>
      </c>
      <c r="B352" s="62">
        <v>39</v>
      </c>
      <c r="C352" s="63">
        <v>1.4</v>
      </c>
      <c r="D352" s="31"/>
      <c r="E352" s="29"/>
      <c r="F352" s="29">
        <v>1</v>
      </c>
      <c r="G352" s="31"/>
      <c r="H352" s="29"/>
      <c r="I352" s="55"/>
      <c r="J352" s="29"/>
      <c r="K352" s="36">
        <f t="shared" si="21"/>
        <v>0</v>
      </c>
      <c r="L352" s="30"/>
      <c r="O352" s="157" t="s">
        <v>4</v>
      </c>
      <c r="P352" s="157"/>
      <c r="Q352" s="157"/>
      <c r="R352" s="157"/>
      <c r="S352" s="157"/>
      <c r="T352" s="157">
        <v>1</v>
      </c>
      <c r="U352" s="157"/>
      <c r="V352" s="157"/>
      <c r="W352" s="157"/>
      <c r="X352" s="157"/>
      <c r="Y352" s="157">
        <v>0</v>
      </c>
      <c r="Z352" s="157"/>
    </row>
    <row r="353" spans="1:26" ht="12.75">
      <c r="A353" s="29" t="s">
        <v>5</v>
      </c>
      <c r="B353" s="62">
        <v>11</v>
      </c>
      <c r="C353" s="63">
        <v>0.6</v>
      </c>
      <c r="D353" s="31"/>
      <c r="E353" s="29"/>
      <c r="F353" s="29">
        <v>1</v>
      </c>
      <c r="G353" s="31"/>
      <c r="H353" s="29"/>
      <c r="I353" s="55"/>
      <c r="J353" s="29"/>
      <c r="K353" s="36">
        <f t="shared" si="21"/>
        <v>0</v>
      </c>
      <c r="L353" s="30">
        <f>AVERAGE(K351:K353)</f>
        <v>0</v>
      </c>
      <c r="O353" s="157" t="s">
        <v>4</v>
      </c>
      <c r="P353" s="157"/>
      <c r="Q353" s="157"/>
      <c r="R353" s="157"/>
      <c r="S353" s="157"/>
      <c r="T353" s="157">
        <v>1</v>
      </c>
      <c r="U353" s="157"/>
      <c r="V353" s="157"/>
      <c r="W353" s="157"/>
      <c r="X353" s="157"/>
      <c r="Y353" s="157">
        <v>0</v>
      </c>
      <c r="Z353" s="157"/>
    </row>
    <row r="354" spans="1:26" ht="12.75">
      <c r="A354" s="29" t="s">
        <v>5</v>
      </c>
      <c r="B354" s="62">
        <v>30</v>
      </c>
      <c r="C354" s="63">
        <v>1.6</v>
      </c>
      <c r="D354" s="31"/>
      <c r="E354" s="29"/>
      <c r="F354" s="29">
        <v>1</v>
      </c>
      <c r="G354" s="31"/>
      <c r="H354" s="29"/>
      <c r="I354" s="55"/>
      <c r="J354" s="29"/>
      <c r="K354" s="36">
        <f t="shared" si="21"/>
        <v>0</v>
      </c>
      <c r="L354" s="30"/>
      <c r="O354" s="157" t="s">
        <v>5</v>
      </c>
      <c r="P354" s="157"/>
      <c r="Q354" s="157"/>
      <c r="R354" s="157"/>
      <c r="S354" s="157"/>
      <c r="T354" s="157">
        <v>1</v>
      </c>
      <c r="U354" s="157"/>
      <c r="V354" s="157"/>
      <c r="W354" s="157"/>
      <c r="X354" s="157"/>
      <c r="Y354" s="157">
        <v>0</v>
      </c>
      <c r="Z354" s="157">
        <v>0</v>
      </c>
    </row>
    <row r="355" spans="1:26" ht="12.75">
      <c r="A355" s="29" t="s">
        <v>5</v>
      </c>
      <c r="B355" s="62">
        <v>36</v>
      </c>
      <c r="C355" s="63">
        <v>1.9</v>
      </c>
      <c r="D355" s="31"/>
      <c r="E355" s="29"/>
      <c r="F355" s="29">
        <v>1</v>
      </c>
      <c r="G355" s="31"/>
      <c r="H355" s="29"/>
      <c r="I355" s="55"/>
      <c r="J355" s="29"/>
      <c r="K355" s="36">
        <f t="shared" si="21"/>
        <v>0</v>
      </c>
      <c r="L355" s="30"/>
      <c r="O355" s="157" t="s">
        <v>5</v>
      </c>
      <c r="P355" s="157"/>
      <c r="Q355" s="157"/>
      <c r="R355" s="157"/>
      <c r="S355" s="157"/>
      <c r="T355" s="157">
        <v>1</v>
      </c>
      <c r="U355" s="157"/>
      <c r="V355" s="157"/>
      <c r="W355" s="157"/>
      <c r="X355" s="157"/>
      <c r="Y355" s="157">
        <v>0</v>
      </c>
      <c r="Z355" s="157"/>
    </row>
    <row r="356" spans="1:26" ht="12.75">
      <c r="A356" s="29" t="s">
        <v>6</v>
      </c>
      <c r="B356" s="62">
        <v>5</v>
      </c>
      <c r="C356" s="63">
        <v>0.3</v>
      </c>
      <c r="D356" s="51"/>
      <c r="E356" s="29"/>
      <c r="F356" s="29">
        <v>1</v>
      </c>
      <c r="G356" s="31"/>
      <c r="H356" s="30"/>
      <c r="I356" s="16"/>
      <c r="J356" s="29"/>
      <c r="K356" s="36">
        <f t="shared" si="21"/>
        <v>0</v>
      </c>
      <c r="L356" s="30">
        <f>AVERAGE(K356:K358)</f>
        <v>0</v>
      </c>
      <c r="O356" s="157" t="s">
        <v>5</v>
      </c>
      <c r="P356" s="157"/>
      <c r="Q356" s="157"/>
      <c r="R356" s="157"/>
      <c r="S356" s="157"/>
      <c r="T356" s="157">
        <v>1</v>
      </c>
      <c r="U356" s="157"/>
      <c r="V356" s="157"/>
      <c r="W356" s="157"/>
      <c r="X356" s="157"/>
      <c r="Y356" s="157">
        <v>0</v>
      </c>
      <c r="Z356" s="157"/>
    </row>
    <row r="357" spans="1:26" ht="12.75">
      <c r="A357" s="29" t="s">
        <v>6</v>
      </c>
      <c r="B357" s="62">
        <v>19</v>
      </c>
      <c r="C357" s="63">
        <v>0.7</v>
      </c>
      <c r="D357" s="33"/>
      <c r="E357" s="29"/>
      <c r="F357" s="29">
        <v>1</v>
      </c>
      <c r="G357" s="31"/>
      <c r="H357" s="29"/>
      <c r="I357" s="16"/>
      <c r="J357" s="29"/>
      <c r="K357" s="36">
        <f t="shared" si="21"/>
        <v>0</v>
      </c>
      <c r="L357" s="30"/>
      <c r="O357" s="157" t="s">
        <v>6</v>
      </c>
      <c r="P357" s="157"/>
      <c r="Q357" s="157"/>
      <c r="R357" s="157"/>
      <c r="S357" s="157"/>
      <c r="T357" s="157">
        <v>1</v>
      </c>
      <c r="U357" s="157"/>
      <c r="V357" s="157"/>
      <c r="W357" s="157"/>
      <c r="X357" s="157"/>
      <c r="Y357" s="157">
        <v>0</v>
      </c>
      <c r="Z357" s="157">
        <v>0</v>
      </c>
    </row>
    <row r="358" spans="1:26" ht="12.75">
      <c r="A358" s="29" t="s">
        <v>6</v>
      </c>
      <c r="B358" s="62">
        <v>46</v>
      </c>
      <c r="C358" s="63">
        <v>0.8</v>
      </c>
      <c r="D358" s="51"/>
      <c r="E358" s="29"/>
      <c r="F358" s="29">
        <v>1</v>
      </c>
      <c r="G358" s="31"/>
      <c r="H358" s="29"/>
      <c r="I358" s="16"/>
      <c r="J358" s="29"/>
      <c r="K358" s="36">
        <f t="shared" si="21"/>
        <v>0</v>
      </c>
      <c r="L358" s="30"/>
      <c r="O358" s="157" t="s">
        <v>6</v>
      </c>
      <c r="P358" s="157"/>
      <c r="Q358" s="157"/>
      <c r="R358" s="157"/>
      <c r="S358" s="157"/>
      <c r="T358" s="157">
        <v>1</v>
      </c>
      <c r="U358" s="157"/>
      <c r="V358" s="157"/>
      <c r="W358" s="157"/>
      <c r="X358" s="157"/>
      <c r="Y358" s="157">
        <v>0</v>
      </c>
      <c r="Z358" s="157"/>
    </row>
    <row r="359" spans="1:26" ht="12.75">
      <c r="A359" s="29" t="s">
        <v>7</v>
      </c>
      <c r="B359" s="62">
        <v>6</v>
      </c>
      <c r="C359" s="63">
        <v>0.4</v>
      </c>
      <c r="D359" s="31"/>
      <c r="E359" s="29"/>
      <c r="F359" s="29">
        <v>1</v>
      </c>
      <c r="G359" s="31"/>
      <c r="H359" s="31"/>
      <c r="I359" s="31"/>
      <c r="J359" s="29"/>
      <c r="K359" s="36">
        <f t="shared" si="21"/>
        <v>0</v>
      </c>
      <c r="L359" s="30">
        <f>AVERAGE(K359:K361)</f>
        <v>0</v>
      </c>
      <c r="O359" s="157" t="s">
        <v>6</v>
      </c>
      <c r="P359" s="157"/>
      <c r="Q359" s="157"/>
      <c r="R359" s="157"/>
      <c r="S359" s="157"/>
      <c r="T359" s="157">
        <v>1</v>
      </c>
      <c r="U359" s="157"/>
      <c r="V359" s="157"/>
      <c r="W359" s="157"/>
      <c r="X359" s="157"/>
      <c r="Y359" s="157">
        <v>0</v>
      </c>
      <c r="Z359" s="157"/>
    </row>
    <row r="360" spans="1:26" ht="12.75">
      <c r="A360" s="29" t="s">
        <v>7</v>
      </c>
      <c r="B360" s="62">
        <v>22</v>
      </c>
      <c r="C360" s="63">
        <v>1</v>
      </c>
      <c r="D360" s="31"/>
      <c r="E360" s="29"/>
      <c r="F360" s="29">
        <v>1</v>
      </c>
      <c r="G360" s="31"/>
      <c r="H360" s="29"/>
      <c r="I360" s="31"/>
      <c r="J360" s="29"/>
      <c r="K360" s="36">
        <f t="shared" si="21"/>
        <v>0</v>
      </c>
      <c r="L360" s="30"/>
      <c r="O360" s="157" t="s">
        <v>7</v>
      </c>
      <c r="P360" s="157"/>
      <c r="Q360" s="157"/>
      <c r="R360" s="157"/>
      <c r="S360" s="157"/>
      <c r="T360" s="157">
        <v>1</v>
      </c>
      <c r="U360" s="157"/>
      <c r="V360" s="157"/>
      <c r="W360" s="157"/>
      <c r="X360" s="157"/>
      <c r="Y360" s="157">
        <v>0</v>
      </c>
      <c r="Z360" s="157">
        <v>0</v>
      </c>
    </row>
    <row r="361" spans="1:26" ht="12.75">
      <c r="A361" s="29" t="s">
        <v>7</v>
      </c>
      <c r="B361" s="62">
        <v>45</v>
      </c>
      <c r="C361" s="63">
        <v>1.7</v>
      </c>
      <c r="D361" s="31"/>
      <c r="E361" s="29"/>
      <c r="F361" s="29">
        <v>1</v>
      </c>
      <c r="G361" s="31"/>
      <c r="H361" s="29"/>
      <c r="I361" s="31"/>
      <c r="J361" s="29"/>
      <c r="K361" s="36">
        <f t="shared" si="21"/>
        <v>0</v>
      </c>
      <c r="L361" s="30"/>
      <c r="O361" s="157" t="s">
        <v>7</v>
      </c>
      <c r="P361" s="157"/>
      <c r="Q361" s="157"/>
      <c r="R361" s="157"/>
      <c r="S361" s="157"/>
      <c r="T361" s="157">
        <v>1</v>
      </c>
      <c r="U361" s="157"/>
      <c r="V361" s="157"/>
      <c r="W361" s="157"/>
      <c r="X361" s="157"/>
      <c r="Y361" s="157">
        <v>0</v>
      </c>
      <c r="Z361" s="157"/>
    </row>
    <row r="362" spans="15:26" ht="12">
      <c r="O362" s="157" t="s">
        <v>7</v>
      </c>
      <c r="P362" s="157"/>
      <c r="Q362" s="157"/>
      <c r="R362" s="157"/>
      <c r="S362" s="157"/>
      <c r="T362" s="157">
        <v>1</v>
      </c>
      <c r="U362" s="157"/>
      <c r="V362" s="157"/>
      <c r="W362" s="157"/>
      <c r="X362" s="157"/>
      <c r="Y362" s="157">
        <v>0</v>
      </c>
      <c r="Z362" s="157"/>
    </row>
    <row r="363" spans="15:26" ht="12"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</row>
    <row r="365" spans="1:3" ht="12.75">
      <c r="A365" s="1" t="s">
        <v>152</v>
      </c>
      <c r="C365"/>
    </row>
    <row r="366" spans="1:12" ht="12">
      <c r="A366" t="s">
        <v>0</v>
      </c>
      <c r="B366" t="s">
        <v>8</v>
      </c>
      <c r="C366" t="s">
        <v>15</v>
      </c>
      <c r="D366" t="s">
        <v>9</v>
      </c>
      <c r="E366" t="s">
        <v>10</v>
      </c>
      <c r="F366" t="s">
        <v>64</v>
      </c>
      <c r="G366" t="s">
        <v>1</v>
      </c>
      <c r="H366" t="s">
        <v>20</v>
      </c>
      <c r="I366" t="s">
        <v>21</v>
      </c>
      <c r="J366" t="s">
        <v>22</v>
      </c>
      <c r="K366" t="s">
        <v>23</v>
      </c>
      <c r="L366" t="s">
        <v>24</v>
      </c>
    </row>
    <row r="367" spans="1:12" ht="12">
      <c r="A367" t="s">
        <v>2</v>
      </c>
      <c r="B367" s="2">
        <v>1</v>
      </c>
      <c r="C367" s="16">
        <v>0.05</v>
      </c>
      <c r="F367">
        <v>1</v>
      </c>
      <c r="K367">
        <v>0</v>
      </c>
      <c r="L367">
        <v>0</v>
      </c>
    </row>
    <row r="368" spans="1:11" ht="12">
      <c r="A368" t="s">
        <v>2</v>
      </c>
      <c r="B368" s="2">
        <v>26</v>
      </c>
      <c r="C368" s="16">
        <v>0.6</v>
      </c>
      <c r="F368">
        <v>1</v>
      </c>
      <c r="K368">
        <v>0</v>
      </c>
    </row>
    <row r="369" spans="1:11" ht="12">
      <c r="A369" t="s">
        <v>2</v>
      </c>
      <c r="B369" s="2">
        <v>38</v>
      </c>
      <c r="C369" s="16">
        <v>1.1</v>
      </c>
      <c r="F369">
        <v>1</v>
      </c>
      <c r="K369">
        <v>0</v>
      </c>
    </row>
    <row r="370" spans="1:12" ht="12">
      <c r="A370" t="s">
        <v>3</v>
      </c>
      <c r="B370" s="2">
        <v>12</v>
      </c>
      <c r="C370" s="16">
        <v>0.25</v>
      </c>
      <c r="F370">
        <v>1</v>
      </c>
      <c r="K370">
        <v>0</v>
      </c>
      <c r="L370">
        <v>0</v>
      </c>
    </row>
    <row r="371" spans="1:11" ht="12">
      <c r="A371" t="s">
        <v>3</v>
      </c>
      <c r="B371" s="2">
        <v>17</v>
      </c>
      <c r="C371" s="16">
        <v>0.6</v>
      </c>
      <c r="F371">
        <v>1</v>
      </c>
      <c r="K371">
        <v>0</v>
      </c>
    </row>
    <row r="372" spans="1:11" ht="12">
      <c r="A372" t="s">
        <v>3</v>
      </c>
      <c r="B372" s="60">
        <v>49</v>
      </c>
      <c r="C372" s="61">
        <v>1.7</v>
      </c>
      <c r="F372">
        <v>1</v>
      </c>
      <c r="K372">
        <v>0</v>
      </c>
    </row>
    <row r="373" spans="1:12" ht="12">
      <c r="A373" t="s">
        <v>11</v>
      </c>
      <c r="B373" s="62">
        <v>2</v>
      </c>
      <c r="C373" s="63">
        <v>0.15</v>
      </c>
      <c r="F373">
        <v>1</v>
      </c>
      <c r="K373">
        <v>0</v>
      </c>
      <c r="L373">
        <v>0</v>
      </c>
    </row>
    <row r="374" spans="1:11" ht="12">
      <c r="A374" t="s">
        <v>11</v>
      </c>
      <c r="B374" s="62">
        <v>27</v>
      </c>
      <c r="C374" s="63">
        <v>0.5</v>
      </c>
      <c r="F374">
        <v>1</v>
      </c>
      <c r="K374">
        <v>0</v>
      </c>
    </row>
    <row r="375" spans="1:11" ht="12">
      <c r="A375" t="s">
        <v>11</v>
      </c>
      <c r="B375" s="62">
        <v>50</v>
      </c>
      <c r="C375" s="63">
        <v>1</v>
      </c>
      <c r="F375">
        <v>1</v>
      </c>
      <c r="K375">
        <v>0</v>
      </c>
    </row>
    <row r="376" spans="1:12" ht="12">
      <c r="A376" t="s">
        <v>12</v>
      </c>
      <c r="B376" s="62">
        <v>1</v>
      </c>
      <c r="C376" s="63">
        <v>0.05</v>
      </c>
      <c r="F376">
        <v>1</v>
      </c>
      <c r="I376" s="5"/>
      <c r="J376" s="5"/>
      <c r="K376" s="5">
        <v>0</v>
      </c>
      <c r="L376" s="5">
        <f>K376/3</f>
        <v>0</v>
      </c>
    </row>
    <row r="377" spans="1:11" ht="12">
      <c r="A377" t="s">
        <v>12</v>
      </c>
      <c r="B377" s="62">
        <v>30</v>
      </c>
      <c r="C377" s="63">
        <v>0.6</v>
      </c>
      <c r="F377">
        <v>1</v>
      </c>
      <c r="K377">
        <v>0</v>
      </c>
    </row>
    <row r="378" spans="1:11" ht="12">
      <c r="A378" t="s">
        <v>12</v>
      </c>
      <c r="B378" s="62">
        <v>35</v>
      </c>
      <c r="C378" s="63">
        <v>0.6</v>
      </c>
      <c r="F378">
        <v>1</v>
      </c>
      <c r="K378">
        <v>0</v>
      </c>
    </row>
    <row r="379" spans="1:12" ht="12">
      <c r="A379" t="s">
        <v>13</v>
      </c>
      <c r="B379" s="62">
        <v>9</v>
      </c>
      <c r="C379" s="63">
        <v>1.2</v>
      </c>
      <c r="F379">
        <v>1</v>
      </c>
      <c r="K379">
        <v>0</v>
      </c>
      <c r="L379">
        <v>0</v>
      </c>
    </row>
    <row r="380" spans="1:11" ht="12">
      <c r="A380" t="s">
        <v>13</v>
      </c>
      <c r="B380" s="62">
        <v>29</v>
      </c>
      <c r="C380" s="63">
        <v>1.5</v>
      </c>
      <c r="F380">
        <v>1</v>
      </c>
      <c r="K380">
        <v>0</v>
      </c>
    </row>
    <row r="381" spans="1:11" ht="12">
      <c r="A381" t="s">
        <v>13</v>
      </c>
      <c r="B381" s="62">
        <v>46</v>
      </c>
      <c r="C381" s="63">
        <v>1.7</v>
      </c>
      <c r="F381">
        <v>1</v>
      </c>
      <c r="K381">
        <v>0</v>
      </c>
    </row>
    <row r="382" spans="1:12" ht="12">
      <c r="A382" t="s">
        <v>14</v>
      </c>
      <c r="B382" s="62">
        <v>4</v>
      </c>
      <c r="C382" s="63">
        <v>0.35</v>
      </c>
      <c r="D382">
        <v>1.96</v>
      </c>
      <c r="F382">
        <v>1</v>
      </c>
      <c r="G382">
        <v>0.32</v>
      </c>
      <c r="H382">
        <v>0.32</v>
      </c>
      <c r="I382" s="4">
        <f>100*H382/D382</f>
        <v>16.3265306122449</v>
      </c>
      <c r="K382" s="4">
        <f>H382/0.133</f>
        <v>2.406015037593985</v>
      </c>
      <c r="L382" s="5">
        <f>K382/3</f>
        <v>0.8020050125313283</v>
      </c>
    </row>
    <row r="383" spans="1:11" ht="12">
      <c r="A383" t="s">
        <v>14</v>
      </c>
      <c r="B383" s="62">
        <v>22</v>
      </c>
      <c r="C383" s="63">
        <v>0.9</v>
      </c>
      <c r="F383">
        <v>1</v>
      </c>
      <c r="K383">
        <v>0</v>
      </c>
    </row>
    <row r="384" spans="1:11" ht="12">
      <c r="A384" t="s">
        <v>14</v>
      </c>
      <c r="B384" s="62">
        <v>43</v>
      </c>
      <c r="C384" s="63">
        <v>1.2</v>
      </c>
      <c r="F384">
        <v>1</v>
      </c>
      <c r="K384">
        <v>0</v>
      </c>
    </row>
    <row r="385" spans="1:12" ht="12">
      <c r="A385" t="s">
        <v>4</v>
      </c>
      <c r="B385" s="62">
        <v>12</v>
      </c>
      <c r="C385" s="63">
        <v>0.7</v>
      </c>
      <c r="F385">
        <v>1</v>
      </c>
      <c r="K385">
        <v>0</v>
      </c>
      <c r="L385">
        <v>0</v>
      </c>
    </row>
    <row r="386" spans="1:11" ht="12">
      <c r="A386" t="s">
        <v>4</v>
      </c>
      <c r="B386" s="62">
        <v>33</v>
      </c>
      <c r="C386" s="63">
        <v>1.3</v>
      </c>
      <c r="F386">
        <v>1</v>
      </c>
      <c r="K386">
        <v>0</v>
      </c>
    </row>
    <row r="387" spans="1:11" ht="12">
      <c r="A387" t="s">
        <v>4</v>
      </c>
      <c r="B387" s="62">
        <v>39</v>
      </c>
      <c r="C387" s="63">
        <v>1.4</v>
      </c>
      <c r="F387">
        <v>1</v>
      </c>
      <c r="K387">
        <v>0</v>
      </c>
    </row>
    <row r="388" spans="1:12" ht="12">
      <c r="A388" t="s">
        <v>5</v>
      </c>
      <c r="B388" s="62">
        <v>11</v>
      </c>
      <c r="C388" s="63">
        <v>0.6</v>
      </c>
      <c r="F388">
        <v>1</v>
      </c>
      <c r="K388">
        <v>0</v>
      </c>
      <c r="L388">
        <v>0</v>
      </c>
    </row>
    <row r="389" spans="1:11" ht="12">
      <c r="A389" t="s">
        <v>5</v>
      </c>
      <c r="B389" s="62">
        <v>30</v>
      </c>
      <c r="C389" s="63">
        <v>1.6</v>
      </c>
      <c r="F389">
        <v>1</v>
      </c>
      <c r="K389">
        <v>0</v>
      </c>
    </row>
    <row r="390" spans="1:11" ht="12">
      <c r="A390" t="s">
        <v>5</v>
      </c>
      <c r="B390" s="62">
        <v>36</v>
      </c>
      <c r="C390" s="63">
        <v>1.9</v>
      </c>
      <c r="F390">
        <v>1</v>
      </c>
      <c r="K390">
        <v>0</v>
      </c>
    </row>
    <row r="391" spans="1:12" ht="12">
      <c r="A391" t="s">
        <v>6</v>
      </c>
      <c r="B391" s="62">
        <v>5</v>
      </c>
      <c r="C391" s="63">
        <v>0.3</v>
      </c>
      <c r="F391">
        <v>1</v>
      </c>
      <c r="K391">
        <v>0</v>
      </c>
      <c r="L391">
        <v>0</v>
      </c>
    </row>
    <row r="392" spans="1:11" ht="12">
      <c r="A392" t="s">
        <v>6</v>
      </c>
      <c r="B392" s="62">
        <v>19</v>
      </c>
      <c r="C392" s="63">
        <v>0.7</v>
      </c>
      <c r="F392">
        <v>1</v>
      </c>
      <c r="K392">
        <v>0</v>
      </c>
    </row>
    <row r="393" spans="1:11" ht="12">
      <c r="A393" t="s">
        <v>6</v>
      </c>
      <c r="B393" s="62">
        <v>46</v>
      </c>
      <c r="C393" s="63">
        <v>0.8</v>
      </c>
      <c r="F393">
        <v>1</v>
      </c>
      <c r="K393">
        <v>0</v>
      </c>
    </row>
    <row r="394" spans="1:12" ht="12">
      <c r="A394" t="s">
        <v>7</v>
      </c>
      <c r="B394" s="62">
        <v>6</v>
      </c>
      <c r="C394" s="63">
        <v>0.4</v>
      </c>
      <c r="F394">
        <v>1</v>
      </c>
      <c r="K394">
        <v>0</v>
      </c>
      <c r="L394">
        <v>0</v>
      </c>
    </row>
    <row r="395" spans="1:11" ht="12">
      <c r="A395" t="s">
        <v>7</v>
      </c>
      <c r="B395" s="62">
        <v>22</v>
      </c>
      <c r="C395" s="63">
        <v>1</v>
      </c>
      <c r="F395">
        <v>1</v>
      </c>
      <c r="K395">
        <v>0</v>
      </c>
    </row>
    <row r="396" spans="1:11" ht="12">
      <c r="A396" t="s">
        <v>7</v>
      </c>
      <c r="B396" s="62">
        <v>45</v>
      </c>
      <c r="C396" s="63">
        <v>1.7</v>
      </c>
      <c r="F396">
        <v>1</v>
      </c>
      <c r="K39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50"/>
  <sheetViews>
    <sheetView zoomScalePageLayoutView="0" workbookViewId="0" topLeftCell="A1">
      <selection activeCell="AD37" sqref="AD37"/>
    </sheetView>
  </sheetViews>
  <sheetFormatPr defaultColWidth="6.57421875" defaultRowHeight="12.75"/>
  <cols>
    <col min="1" max="1" width="6.57421875" style="19" customWidth="1"/>
    <col min="2" max="3" width="7.7109375" style="19" customWidth="1"/>
    <col min="4" max="4" width="10.28125" style="5" customWidth="1"/>
    <col min="5" max="22" width="6.57421875" style="5" customWidth="1"/>
    <col min="23" max="23" width="6.8515625" style="5" customWidth="1"/>
    <col min="24" max="26" width="6.57421875" style="5" customWidth="1"/>
    <col min="27" max="27" width="7.7109375" style="19" customWidth="1"/>
    <col min="28" max="28" width="6.57421875" style="5" customWidth="1"/>
    <col min="29" max="29" width="7.57421875" style="5" bestFit="1" customWidth="1"/>
    <col min="30" max="30" width="8.8515625" style="5" customWidth="1"/>
    <col min="31" max="31" width="9.421875" style="5" customWidth="1"/>
    <col min="32" max="16384" width="6.57421875" style="5" customWidth="1"/>
  </cols>
  <sheetData>
    <row r="2" ht="12.75">
      <c r="A2" s="19" t="s">
        <v>138</v>
      </c>
    </row>
    <row r="3" ht="12.75">
      <c r="W3" s="39"/>
    </row>
    <row r="4" spans="2:23" ht="12.75">
      <c r="B4" s="20" t="s">
        <v>65</v>
      </c>
      <c r="C4" s="20"/>
      <c r="Q4" s="97"/>
      <c r="V4" s="130" t="s">
        <v>134</v>
      </c>
      <c r="W4" s="153" t="s">
        <v>145</v>
      </c>
    </row>
    <row r="5" spans="2:32" ht="12.75">
      <c r="B5" s="21" t="s">
        <v>66</v>
      </c>
      <c r="C5" s="21" t="s">
        <v>67</v>
      </c>
      <c r="D5" s="22" t="s">
        <v>68</v>
      </c>
      <c r="E5" s="22" t="s">
        <v>93</v>
      </c>
      <c r="F5" s="22" t="s">
        <v>69</v>
      </c>
      <c r="G5" s="22" t="s">
        <v>70</v>
      </c>
      <c r="H5" s="22" t="s">
        <v>71</v>
      </c>
      <c r="I5" s="22" t="s">
        <v>105</v>
      </c>
      <c r="J5" s="22" t="s">
        <v>72</v>
      </c>
      <c r="K5" s="45" t="s">
        <v>98</v>
      </c>
      <c r="L5" s="22" t="s">
        <v>73</v>
      </c>
      <c r="M5" s="22" t="s">
        <v>74</v>
      </c>
      <c r="N5" s="22" t="s">
        <v>75</v>
      </c>
      <c r="O5" s="22" t="s">
        <v>76</v>
      </c>
      <c r="P5" s="22" t="s">
        <v>77</v>
      </c>
      <c r="Q5" s="45" t="s">
        <v>146</v>
      </c>
      <c r="R5" s="22" t="s">
        <v>78</v>
      </c>
      <c r="S5" s="22" t="s">
        <v>79</v>
      </c>
      <c r="T5" s="45" t="s">
        <v>127</v>
      </c>
      <c r="U5" s="22" t="s">
        <v>80</v>
      </c>
      <c r="V5" s="45" t="s">
        <v>99</v>
      </c>
      <c r="W5" s="45" t="s">
        <v>109</v>
      </c>
      <c r="X5" s="45" t="s">
        <v>132</v>
      </c>
      <c r="Y5" s="45" t="s">
        <v>135</v>
      </c>
      <c r="Z5" s="45" t="s">
        <v>136</v>
      </c>
      <c r="AA5" s="23" t="s">
        <v>81</v>
      </c>
      <c r="AC5" s="30"/>
      <c r="AD5" s="30"/>
      <c r="AE5" s="34"/>
      <c r="AF5" s="30"/>
    </row>
    <row r="6" spans="1:32" ht="12.75">
      <c r="A6" s="24" t="s">
        <v>82</v>
      </c>
      <c r="B6" s="20"/>
      <c r="C6" s="20"/>
      <c r="AC6" s="30"/>
      <c r="AE6" s="34"/>
      <c r="AF6" s="30"/>
    </row>
    <row r="7" spans="1:32" ht="12.75">
      <c r="A7" s="25" t="s">
        <v>2</v>
      </c>
      <c r="B7" s="64">
        <v>1.4661654135338342</v>
      </c>
      <c r="C7" s="65">
        <v>1.2481203007518797</v>
      </c>
      <c r="D7" s="5">
        <v>2.513784461152882</v>
      </c>
      <c r="E7" s="40">
        <v>0</v>
      </c>
      <c r="F7" s="40">
        <v>0</v>
      </c>
      <c r="G7" s="40">
        <v>0</v>
      </c>
      <c r="H7" s="5">
        <v>0</v>
      </c>
      <c r="I7" s="40">
        <v>0</v>
      </c>
      <c r="J7" s="40">
        <v>0</v>
      </c>
      <c r="K7" s="5">
        <v>0</v>
      </c>
      <c r="L7" s="5">
        <v>16.817042606516292</v>
      </c>
      <c r="M7" s="40">
        <v>0</v>
      </c>
      <c r="N7" s="5">
        <v>0.020050125313283207</v>
      </c>
      <c r="O7" s="40">
        <v>0</v>
      </c>
      <c r="P7" s="40">
        <v>0</v>
      </c>
      <c r="Q7" s="40">
        <v>0</v>
      </c>
      <c r="R7" s="40">
        <v>0</v>
      </c>
      <c r="S7" s="5">
        <v>0</v>
      </c>
      <c r="T7" s="5">
        <v>0</v>
      </c>
      <c r="U7" s="5">
        <v>0</v>
      </c>
      <c r="V7" s="5">
        <v>0.5714285714285714</v>
      </c>
      <c r="W7" s="5">
        <v>0</v>
      </c>
      <c r="X7" s="5">
        <v>0</v>
      </c>
      <c r="Y7" s="5">
        <v>0</v>
      </c>
      <c r="Z7" s="5">
        <v>0</v>
      </c>
      <c r="AA7" s="19">
        <f aca="true" t="shared" si="0" ref="AA7:AA16">SUM(B7:Z7)</f>
        <v>22.636591478696744</v>
      </c>
      <c r="AC7" s="30"/>
      <c r="AE7" s="34"/>
      <c r="AF7" s="30"/>
    </row>
    <row r="8" spans="1:32" ht="12.75">
      <c r="A8" s="25" t="s">
        <v>3</v>
      </c>
      <c r="B8" s="64">
        <v>37.94987468671679</v>
      </c>
      <c r="C8" s="65">
        <v>6.954887218045112</v>
      </c>
      <c r="D8" s="5">
        <v>2.481203007518797</v>
      </c>
      <c r="E8" s="40">
        <v>0</v>
      </c>
      <c r="F8" s="40">
        <v>0</v>
      </c>
      <c r="G8" s="40">
        <v>0</v>
      </c>
      <c r="H8" s="5">
        <v>0</v>
      </c>
      <c r="I8" s="40">
        <v>0</v>
      </c>
      <c r="J8" s="40">
        <v>0</v>
      </c>
      <c r="K8" s="5">
        <v>0</v>
      </c>
      <c r="L8" s="5">
        <v>0.9774436090225563</v>
      </c>
      <c r="M8" s="40">
        <v>0</v>
      </c>
      <c r="N8" s="5">
        <v>0</v>
      </c>
      <c r="O8" s="40">
        <v>0.22556390977443608</v>
      </c>
      <c r="P8" s="40">
        <v>0.03258145363408521</v>
      </c>
      <c r="Q8" s="40">
        <v>0</v>
      </c>
      <c r="R8" s="40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19">
        <f t="shared" si="0"/>
        <v>48.62155388471178</v>
      </c>
      <c r="AC8" s="30"/>
      <c r="AF8" s="30"/>
    </row>
    <row r="9" spans="1:32" ht="12.75">
      <c r="A9" s="25" t="s">
        <v>11</v>
      </c>
      <c r="B9" s="64">
        <v>8.348370927318296</v>
      </c>
      <c r="C9" s="65">
        <v>0.9548872180451128</v>
      </c>
      <c r="D9" s="5">
        <v>3.892230576441103</v>
      </c>
      <c r="E9" s="40">
        <v>0</v>
      </c>
      <c r="F9" s="40">
        <v>0</v>
      </c>
      <c r="G9" s="40">
        <v>0</v>
      </c>
      <c r="H9" s="5">
        <v>0</v>
      </c>
      <c r="I9" s="40">
        <v>0</v>
      </c>
      <c r="J9" s="40">
        <v>0</v>
      </c>
      <c r="K9" s="5">
        <v>0.40100250626566414</v>
      </c>
      <c r="L9" s="5">
        <v>0.09022556390977443</v>
      </c>
      <c r="M9" s="40">
        <v>0</v>
      </c>
      <c r="N9" s="5">
        <v>0.47117794486215536</v>
      </c>
      <c r="O9" s="40">
        <v>0</v>
      </c>
      <c r="P9" s="40">
        <v>0</v>
      </c>
      <c r="Q9" s="40">
        <v>0</v>
      </c>
      <c r="R9" s="40">
        <v>0</v>
      </c>
      <c r="S9" s="5">
        <v>19.649122807017545</v>
      </c>
      <c r="T9" s="5">
        <v>0</v>
      </c>
      <c r="U9" s="5">
        <v>0.010025062656641603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19">
        <f t="shared" si="0"/>
        <v>33.817042606516296</v>
      </c>
      <c r="AC9" s="30"/>
      <c r="AF9" s="30"/>
    </row>
    <row r="10" spans="1:32" ht="12.75">
      <c r="A10" s="25" t="s">
        <v>12</v>
      </c>
      <c r="B10" s="64">
        <v>6.390977443609022</v>
      </c>
      <c r="C10" s="65">
        <v>0</v>
      </c>
      <c r="D10" s="5">
        <v>37.56892230576441</v>
      </c>
      <c r="E10" s="40">
        <v>0</v>
      </c>
      <c r="F10" s="40">
        <v>0</v>
      </c>
      <c r="G10" s="40">
        <v>0</v>
      </c>
      <c r="H10" s="5">
        <v>0</v>
      </c>
      <c r="I10" s="40">
        <v>0</v>
      </c>
      <c r="J10" s="40">
        <v>0</v>
      </c>
      <c r="K10" s="5">
        <v>0</v>
      </c>
      <c r="L10" s="5">
        <v>27.919799498746865</v>
      </c>
      <c r="M10" s="40">
        <v>0</v>
      </c>
      <c r="N10" s="5">
        <v>0</v>
      </c>
      <c r="O10" s="40">
        <v>0</v>
      </c>
      <c r="P10" s="5">
        <v>0</v>
      </c>
      <c r="Q10" s="5">
        <v>0.20050125313283207</v>
      </c>
      <c r="R10" s="40">
        <v>0</v>
      </c>
      <c r="S10" s="5">
        <v>0</v>
      </c>
      <c r="T10" s="5">
        <v>0</v>
      </c>
      <c r="U10" s="5">
        <v>0.22556390977443608</v>
      </c>
      <c r="V10" s="5">
        <v>0</v>
      </c>
      <c r="W10" s="5">
        <v>3.4335839598997495</v>
      </c>
      <c r="X10" s="5">
        <v>0.9774436090225563</v>
      </c>
      <c r="Y10" s="5">
        <v>0</v>
      </c>
      <c r="Z10" s="5">
        <v>0</v>
      </c>
      <c r="AA10" s="19">
        <f t="shared" si="0"/>
        <v>76.71679197994987</v>
      </c>
      <c r="AC10" s="30"/>
      <c r="AF10" s="30"/>
    </row>
    <row r="11" spans="1:32" ht="12.75">
      <c r="A11" s="25" t="s">
        <v>13</v>
      </c>
      <c r="B11" s="64">
        <v>55.06265664160401</v>
      </c>
      <c r="C11" s="65">
        <v>2.155388471177945</v>
      </c>
      <c r="D11" s="5">
        <v>0.6766917293233083</v>
      </c>
      <c r="E11" s="40">
        <v>0</v>
      </c>
      <c r="F11" s="40">
        <v>0</v>
      </c>
      <c r="G11" s="40">
        <v>0</v>
      </c>
      <c r="H11" s="5">
        <v>0</v>
      </c>
      <c r="I11" s="40">
        <v>0</v>
      </c>
      <c r="J11" s="40">
        <v>0</v>
      </c>
      <c r="K11" s="5">
        <v>0</v>
      </c>
      <c r="L11" s="5">
        <v>0</v>
      </c>
      <c r="M11" s="40">
        <v>0</v>
      </c>
      <c r="N11" s="5">
        <v>0</v>
      </c>
      <c r="O11" s="40">
        <v>0</v>
      </c>
      <c r="P11" s="40">
        <v>0</v>
      </c>
      <c r="Q11" s="40">
        <v>0</v>
      </c>
      <c r="R11" s="40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19">
        <f t="shared" si="0"/>
        <v>57.89473684210526</v>
      </c>
      <c r="AC11" s="30"/>
      <c r="AF11" s="30"/>
    </row>
    <row r="12" spans="1:32" ht="12.75">
      <c r="A12" s="25" t="s">
        <v>14</v>
      </c>
      <c r="B12" s="64">
        <v>18.38847117794486</v>
      </c>
      <c r="C12" s="65">
        <v>0.3508771929824561</v>
      </c>
      <c r="D12" s="5">
        <v>2.8395989974937343</v>
      </c>
      <c r="E12" s="40">
        <v>0</v>
      </c>
      <c r="F12" s="40">
        <v>0.20050125313283207</v>
      </c>
      <c r="G12" s="40">
        <v>0</v>
      </c>
      <c r="H12" s="5">
        <v>0.8020050125313283</v>
      </c>
      <c r="I12" s="40">
        <v>0</v>
      </c>
      <c r="J12" s="40">
        <v>0</v>
      </c>
      <c r="K12" s="5">
        <v>0</v>
      </c>
      <c r="L12" s="5">
        <v>0</v>
      </c>
      <c r="M12" s="40">
        <v>0</v>
      </c>
      <c r="N12" s="5">
        <v>0</v>
      </c>
      <c r="O12" s="40">
        <v>0</v>
      </c>
      <c r="P12" s="40">
        <v>0</v>
      </c>
      <c r="Q12" s="40">
        <v>0</v>
      </c>
      <c r="R12" s="40">
        <v>0</v>
      </c>
      <c r="S12" s="5">
        <v>0</v>
      </c>
      <c r="T12" s="5">
        <v>0</v>
      </c>
      <c r="U12" s="5">
        <v>0.05012531328320802</v>
      </c>
      <c r="V12" s="5">
        <v>59.3984962406015</v>
      </c>
      <c r="W12" s="5">
        <v>0.4260651629072682</v>
      </c>
      <c r="X12" s="5">
        <v>2.0125313283208017</v>
      </c>
      <c r="Y12" s="5">
        <v>0</v>
      </c>
      <c r="Z12" s="5">
        <v>0</v>
      </c>
      <c r="AA12" s="19">
        <f t="shared" si="0"/>
        <v>84.46867167919798</v>
      </c>
      <c r="AC12" s="30"/>
      <c r="AF12" s="30"/>
    </row>
    <row r="13" spans="1:32" ht="12.75">
      <c r="A13" s="25" t="s">
        <v>4</v>
      </c>
      <c r="B13" s="64">
        <v>153.01002506265664</v>
      </c>
      <c r="C13" s="65">
        <v>40.34335839598997</v>
      </c>
      <c r="D13" s="5">
        <v>8.082706766917292</v>
      </c>
      <c r="E13" s="40">
        <v>0</v>
      </c>
      <c r="F13" s="40">
        <v>0</v>
      </c>
      <c r="G13" s="40">
        <v>0</v>
      </c>
      <c r="H13" s="5">
        <v>0</v>
      </c>
      <c r="I13" s="40">
        <v>0</v>
      </c>
      <c r="J13" s="40">
        <v>0</v>
      </c>
      <c r="K13" s="5">
        <v>0</v>
      </c>
      <c r="L13" s="5">
        <v>0</v>
      </c>
      <c r="M13" s="40">
        <v>0</v>
      </c>
      <c r="N13" s="5">
        <v>0</v>
      </c>
      <c r="O13" s="40">
        <v>0</v>
      </c>
      <c r="P13" s="40">
        <v>0</v>
      </c>
      <c r="Q13" s="40">
        <v>0</v>
      </c>
      <c r="R13" s="40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0.5012531328320802</v>
      </c>
      <c r="Y13" s="5">
        <v>0.02506265664160401</v>
      </c>
      <c r="Z13" s="5">
        <v>0</v>
      </c>
      <c r="AA13" s="19">
        <f t="shared" si="0"/>
        <v>201.9624060150376</v>
      </c>
      <c r="AC13" s="30"/>
      <c r="AF13" s="30"/>
    </row>
    <row r="14" spans="1:32" ht="12.75">
      <c r="A14" s="25" t="s">
        <v>5</v>
      </c>
      <c r="B14" s="64">
        <v>103.01253132832079</v>
      </c>
      <c r="C14" s="65">
        <v>54.954887218045116</v>
      </c>
      <c r="D14" s="5">
        <v>7.771929824561403</v>
      </c>
      <c r="E14" s="40">
        <v>0</v>
      </c>
      <c r="F14" s="40">
        <v>0</v>
      </c>
      <c r="G14" s="40">
        <v>0</v>
      </c>
      <c r="H14" s="5">
        <v>0</v>
      </c>
      <c r="I14" s="40">
        <v>0</v>
      </c>
      <c r="J14" s="40">
        <v>0</v>
      </c>
      <c r="K14" s="5">
        <v>4.220551378446115</v>
      </c>
      <c r="L14" s="5">
        <v>0.581453634085213</v>
      </c>
      <c r="M14" s="40">
        <v>0</v>
      </c>
      <c r="N14" s="5">
        <v>0</v>
      </c>
      <c r="O14" s="40">
        <v>0</v>
      </c>
      <c r="P14" s="40">
        <v>0</v>
      </c>
      <c r="Q14" s="5">
        <v>0.002506265664160401</v>
      </c>
      <c r="R14" s="40">
        <v>0</v>
      </c>
      <c r="S14" s="5">
        <v>0</v>
      </c>
      <c r="T14" s="5">
        <v>0</v>
      </c>
      <c r="U14" s="5">
        <v>0</v>
      </c>
      <c r="V14" s="5">
        <v>0</v>
      </c>
      <c r="W14" s="5">
        <v>0.45363408521303256</v>
      </c>
      <c r="X14" s="5">
        <v>0</v>
      </c>
      <c r="Y14" s="5">
        <v>0</v>
      </c>
      <c r="Z14" s="5">
        <v>0</v>
      </c>
      <c r="AA14" s="19">
        <f t="shared" si="0"/>
        <v>170.99749373433582</v>
      </c>
      <c r="AC14" s="30"/>
      <c r="AF14" s="30"/>
    </row>
    <row r="15" spans="1:32" ht="12.75">
      <c r="A15" s="25" t="s">
        <v>6</v>
      </c>
      <c r="B15" s="64">
        <v>6.8847117794486214</v>
      </c>
      <c r="C15" s="65">
        <v>2.7619047619047623</v>
      </c>
      <c r="D15" s="5">
        <v>3.2380952380952377</v>
      </c>
      <c r="E15" s="40">
        <v>0</v>
      </c>
      <c r="F15" s="40">
        <v>0</v>
      </c>
      <c r="G15" s="40">
        <v>0</v>
      </c>
      <c r="H15" s="5">
        <v>0</v>
      </c>
      <c r="I15" s="40">
        <v>0</v>
      </c>
      <c r="J15" s="40">
        <v>0</v>
      </c>
      <c r="K15" s="5">
        <v>0</v>
      </c>
      <c r="L15" s="5">
        <v>1.7644110275689222</v>
      </c>
      <c r="M15" s="40">
        <v>0</v>
      </c>
      <c r="N15" s="5">
        <v>0</v>
      </c>
      <c r="O15" s="40">
        <v>0</v>
      </c>
      <c r="P15" s="40">
        <v>0</v>
      </c>
      <c r="Q15" s="40">
        <v>0</v>
      </c>
      <c r="R15" s="40">
        <v>0</v>
      </c>
      <c r="S15" s="5">
        <v>0</v>
      </c>
      <c r="T15" s="5">
        <v>0</v>
      </c>
      <c r="U15" s="5">
        <v>0.05012531328320802</v>
      </c>
      <c r="V15" s="46">
        <v>1.18796992481203</v>
      </c>
      <c r="W15" s="5">
        <v>29.223057644110273</v>
      </c>
      <c r="X15" s="5">
        <v>12.832080200501252</v>
      </c>
      <c r="Y15" s="5">
        <v>0</v>
      </c>
      <c r="Z15" s="5">
        <v>0</v>
      </c>
      <c r="AA15" s="19">
        <f t="shared" si="0"/>
        <v>57.94235588972431</v>
      </c>
      <c r="AC15" s="30"/>
      <c r="AF15" s="30"/>
    </row>
    <row r="16" spans="1:32" ht="12.75">
      <c r="A16" s="25" t="s">
        <v>7</v>
      </c>
      <c r="B16" s="64">
        <v>43.8671679197995</v>
      </c>
      <c r="C16" s="65">
        <v>3.781954887218045</v>
      </c>
      <c r="D16" s="5">
        <v>22.45614035087719</v>
      </c>
      <c r="E16" s="40">
        <v>0</v>
      </c>
      <c r="F16" s="40">
        <v>0</v>
      </c>
      <c r="G16" s="40">
        <v>0</v>
      </c>
      <c r="H16" s="5">
        <v>0</v>
      </c>
      <c r="I16" s="40">
        <v>0</v>
      </c>
      <c r="J16" s="40">
        <v>0</v>
      </c>
      <c r="K16" s="5">
        <v>0</v>
      </c>
      <c r="L16" s="5">
        <v>0</v>
      </c>
      <c r="M16" s="40">
        <v>0</v>
      </c>
      <c r="N16" s="5">
        <v>0</v>
      </c>
      <c r="O16" s="40">
        <v>0</v>
      </c>
      <c r="P16" s="40">
        <v>0</v>
      </c>
      <c r="Q16" s="40">
        <v>0</v>
      </c>
      <c r="R16" s="40">
        <v>0</v>
      </c>
      <c r="S16" s="5">
        <v>0</v>
      </c>
      <c r="T16" s="5">
        <v>0</v>
      </c>
      <c r="U16" s="5">
        <v>0</v>
      </c>
      <c r="V16" s="5">
        <v>0</v>
      </c>
      <c r="W16" s="5">
        <v>7.2531328320802</v>
      </c>
      <c r="X16" s="5">
        <v>0</v>
      </c>
      <c r="Y16" s="5">
        <v>0</v>
      </c>
      <c r="Z16" s="5">
        <v>0</v>
      </c>
      <c r="AA16" s="19">
        <f t="shared" si="0"/>
        <v>77.35839598997494</v>
      </c>
      <c r="AC16" s="30"/>
      <c r="AF16" s="30"/>
    </row>
    <row r="17" spans="1:32" ht="12.75">
      <c r="A17" s="25"/>
      <c r="B17" s="20"/>
      <c r="C17" s="20"/>
      <c r="AC17" s="30"/>
      <c r="AF17" s="30"/>
    </row>
    <row r="18" spans="1:32" ht="12.75">
      <c r="A18" s="24" t="s">
        <v>83</v>
      </c>
      <c r="B18" s="24">
        <f>AVERAGE(B7:B16)</f>
        <v>43.43809523809524</v>
      </c>
      <c r="C18" s="24">
        <f>AVERAGE(C7:C16)</f>
        <v>11.350626566416041</v>
      </c>
      <c r="D18" s="24">
        <f>AVERAGE(D7:D16)</f>
        <v>9.152130325814536</v>
      </c>
      <c r="E18" s="26">
        <f aca="true" t="shared" si="1" ref="E18:W18">AVERAGE(E7:E16)</f>
        <v>0</v>
      </c>
      <c r="F18" s="26">
        <f t="shared" si="1"/>
        <v>0.020050125313283207</v>
      </c>
      <c r="G18" s="26">
        <f t="shared" si="1"/>
        <v>0</v>
      </c>
      <c r="H18" s="26">
        <f t="shared" si="1"/>
        <v>0.08020050125313283</v>
      </c>
      <c r="I18" s="26">
        <f t="shared" si="1"/>
        <v>0</v>
      </c>
      <c r="J18" s="26">
        <f t="shared" si="1"/>
        <v>0</v>
      </c>
      <c r="K18" s="26">
        <f t="shared" si="1"/>
        <v>0.4621553884711779</v>
      </c>
      <c r="L18" s="26">
        <f t="shared" si="1"/>
        <v>4.815037593984963</v>
      </c>
      <c r="M18" s="26">
        <f t="shared" si="1"/>
        <v>0</v>
      </c>
      <c r="N18" s="26">
        <f t="shared" si="1"/>
        <v>0.04912280701754386</v>
      </c>
      <c r="O18" s="26">
        <f t="shared" si="1"/>
        <v>0.022556390977443608</v>
      </c>
      <c r="P18" s="26">
        <f t="shared" si="1"/>
        <v>0.003258145363408521</v>
      </c>
      <c r="Q18" s="26">
        <f t="shared" si="1"/>
        <v>0.020300751879699246</v>
      </c>
      <c r="R18" s="26">
        <f t="shared" si="1"/>
        <v>0</v>
      </c>
      <c r="S18" s="26">
        <f t="shared" si="1"/>
        <v>1.9649122807017545</v>
      </c>
      <c r="T18" s="26">
        <f t="shared" si="1"/>
        <v>0</v>
      </c>
      <c r="U18" s="26">
        <f t="shared" si="1"/>
        <v>0.03358395989974937</v>
      </c>
      <c r="V18" s="26">
        <f t="shared" si="1"/>
        <v>6.11578947368421</v>
      </c>
      <c r="W18" s="26">
        <f t="shared" si="1"/>
        <v>4.078947368421052</v>
      </c>
      <c r="X18" s="26">
        <f>AVERAGE(X7:X16)</f>
        <v>1.632330827067669</v>
      </c>
      <c r="Y18" s="26"/>
      <c r="Z18" s="26"/>
      <c r="AA18" s="24">
        <f>AVERAGE(AA7:AA16)</f>
        <v>83.24160401002506</v>
      </c>
      <c r="AC18" s="30"/>
      <c r="AF18" s="30"/>
    </row>
    <row r="19" spans="1:32" ht="12.75">
      <c r="A19" s="25"/>
      <c r="B19" s="20"/>
      <c r="C19" s="20"/>
      <c r="AC19" s="30"/>
      <c r="AF19" s="30"/>
    </row>
    <row r="20" spans="1:32" ht="12.75">
      <c r="A20" s="25" t="s">
        <v>19</v>
      </c>
      <c r="B20" s="20">
        <v>8.805</v>
      </c>
      <c r="C20" s="20">
        <v>3.302</v>
      </c>
      <c r="D20" s="5">
        <v>0</v>
      </c>
      <c r="E20" s="5">
        <v>0</v>
      </c>
      <c r="F20" s="5">
        <v>0.452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3.174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0.103</v>
      </c>
      <c r="W20" s="5">
        <v>0</v>
      </c>
      <c r="X20" s="5">
        <v>0</v>
      </c>
      <c r="Y20" s="5">
        <v>0</v>
      </c>
      <c r="Z20" s="5">
        <v>0</v>
      </c>
      <c r="AA20" s="19">
        <f>SUM(B20:Z20)</f>
        <v>15.835999999999999</v>
      </c>
      <c r="AC20" s="113"/>
      <c r="AF20" s="30"/>
    </row>
    <row r="21" spans="1:32" ht="12.75">
      <c r="A21" s="25" t="s">
        <v>61</v>
      </c>
      <c r="B21" s="20">
        <v>0.003</v>
      </c>
      <c r="C21" s="20">
        <v>9.873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0.322</v>
      </c>
      <c r="J21" s="5">
        <v>0</v>
      </c>
      <c r="K21" s="5">
        <v>0</v>
      </c>
      <c r="L21" s="5">
        <v>0</v>
      </c>
      <c r="M21" s="5">
        <v>0</v>
      </c>
      <c r="N21" s="5">
        <v>0.486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3.005</v>
      </c>
      <c r="X21" s="5">
        <v>0</v>
      </c>
      <c r="Y21" s="5">
        <v>0</v>
      </c>
      <c r="Z21" s="5">
        <v>0</v>
      </c>
      <c r="AA21" s="19">
        <f aca="true" t="shared" si="2" ref="AA21:AA29">SUM(B21:X21)</f>
        <v>13.689</v>
      </c>
      <c r="AC21" s="115"/>
      <c r="AF21" s="30"/>
    </row>
    <row r="22" spans="1:32" ht="12.75">
      <c r="A22" s="25" t="s">
        <v>84</v>
      </c>
      <c r="B22" s="20">
        <v>0</v>
      </c>
      <c r="C22" s="20">
        <v>0.604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1.174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19">
        <f t="shared" si="2"/>
        <v>1.778</v>
      </c>
      <c r="AC22" s="106"/>
      <c r="AF22" s="30"/>
    </row>
    <row r="23" spans="1:32" ht="12.75">
      <c r="A23" s="25" t="s">
        <v>62</v>
      </c>
      <c r="B23" s="20">
        <v>0</v>
      </c>
      <c r="C23" s="20">
        <v>0.555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0.498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19">
        <f t="shared" si="2"/>
        <v>1.053</v>
      </c>
      <c r="AC23" s="106"/>
      <c r="AF23" s="30"/>
    </row>
    <row r="24" spans="1:32" ht="12.75">
      <c r="A24" s="25" t="s">
        <v>85</v>
      </c>
      <c r="B24" s="20">
        <v>0.87</v>
      </c>
      <c r="C24" s="20">
        <v>0</v>
      </c>
      <c r="D24" s="5">
        <v>0</v>
      </c>
      <c r="E24" s="5">
        <v>0</v>
      </c>
      <c r="F24" s="5">
        <v>0.02</v>
      </c>
      <c r="G24" s="5">
        <v>0</v>
      </c>
      <c r="H24" s="5">
        <v>0</v>
      </c>
      <c r="I24" s="5">
        <v>0.25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19">
        <f t="shared" si="2"/>
        <v>1.1400000000000001</v>
      </c>
      <c r="AC24" s="106"/>
      <c r="AF24" s="30"/>
    </row>
    <row r="25" spans="1:32" ht="12.75">
      <c r="A25" s="25" t="s">
        <v>86</v>
      </c>
      <c r="B25" s="20">
        <v>0.001</v>
      </c>
      <c r="C25" s="20">
        <v>2.26</v>
      </c>
      <c r="D25" s="5">
        <v>0</v>
      </c>
      <c r="E25" s="5">
        <v>0</v>
      </c>
      <c r="F25" s="39">
        <v>0</v>
      </c>
      <c r="G25" s="5">
        <v>0</v>
      </c>
      <c r="H25" s="5">
        <v>0</v>
      </c>
      <c r="I25" s="5">
        <v>1.135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19">
        <f t="shared" si="2"/>
        <v>3.396</v>
      </c>
      <c r="AC25" s="106"/>
      <c r="AF25" s="30"/>
    </row>
    <row r="26" spans="1:32" ht="12.75">
      <c r="A26" s="25" t="s">
        <v>63</v>
      </c>
      <c r="B26" s="20">
        <v>0</v>
      </c>
      <c r="C26" s="20">
        <v>0.478</v>
      </c>
      <c r="D26" s="5">
        <v>0</v>
      </c>
      <c r="E26" s="5">
        <v>0</v>
      </c>
      <c r="F26" s="39">
        <v>0</v>
      </c>
      <c r="G26" s="5">
        <v>0</v>
      </c>
      <c r="H26" s="5">
        <v>0</v>
      </c>
      <c r="I26" s="5">
        <v>0.392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0.005</v>
      </c>
      <c r="X26" s="5">
        <v>0</v>
      </c>
      <c r="Y26" s="5">
        <v>0</v>
      </c>
      <c r="Z26" s="5">
        <v>0</v>
      </c>
      <c r="AA26" s="19">
        <f t="shared" si="2"/>
        <v>0.875</v>
      </c>
      <c r="AC26" s="106"/>
      <c r="AE26" s="34"/>
      <c r="AF26" s="30"/>
    </row>
    <row r="27" spans="1:32" ht="12.75">
      <c r="A27" s="25" t="s">
        <v>87</v>
      </c>
      <c r="B27" s="20">
        <v>0</v>
      </c>
      <c r="C27" s="20">
        <v>8.612</v>
      </c>
      <c r="D27" s="5">
        <v>0</v>
      </c>
      <c r="E27" s="5">
        <v>0</v>
      </c>
      <c r="F27" s="5">
        <v>0.094</v>
      </c>
      <c r="G27" s="5">
        <v>0</v>
      </c>
      <c r="H27" s="5">
        <v>0</v>
      </c>
      <c r="I27" s="5">
        <v>0.816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19">
        <f t="shared" si="2"/>
        <v>9.522</v>
      </c>
      <c r="AC27" s="106"/>
      <c r="AE27" s="34"/>
      <c r="AF27" s="30"/>
    </row>
    <row r="28" spans="1:32" ht="12.75">
      <c r="A28" s="25" t="s">
        <v>88</v>
      </c>
      <c r="B28" s="20">
        <v>0.97</v>
      </c>
      <c r="C28" s="20">
        <v>0.952</v>
      </c>
      <c r="D28" s="5">
        <v>0</v>
      </c>
      <c r="E28" s="5">
        <v>0</v>
      </c>
      <c r="F28" s="5">
        <v>0.011</v>
      </c>
      <c r="G28" s="5">
        <v>0</v>
      </c>
      <c r="H28" s="5">
        <v>0</v>
      </c>
      <c r="I28" s="5">
        <v>0.082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19">
        <f t="shared" si="2"/>
        <v>2.0149999999999997</v>
      </c>
      <c r="AC28" s="106"/>
      <c r="AF28" s="30"/>
    </row>
    <row r="29" spans="1:32" ht="12.75">
      <c r="A29" s="25" t="s">
        <v>89</v>
      </c>
      <c r="B29" s="20">
        <v>21.189999999999998</v>
      </c>
      <c r="C29" s="20">
        <v>83.33999999999999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19">
        <f t="shared" si="2"/>
        <v>104.52999999999999</v>
      </c>
      <c r="AC29" s="106"/>
      <c r="AF29" s="30"/>
    </row>
    <row r="30" spans="1:32" ht="12.75">
      <c r="A30" s="25"/>
      <c r="B30" s="20"/>
      <c r="C30" s="20"/>
      <c r="AC30" s="30"/>
      <c r="AE30" s="34"/>
      <c r="AF30" s="30"/>
    </row>
    <row r="31" spans="1:32" ht="12.75">
      <c r="A31" s="24" t="s">
        <v>90</v>
      </c>
      <c r="B31" s="24">
        <f>AVERAGE(B20:B29)</f>
        <v>3.1839</v>
      </c>
      <c r="C31" s="24">
        <f>AVERAGE(C20:C29)</f>
        <v>10.997599999999998</v>
      </c>
      <c r="D31" s="26">
        <f aca="true" t="shared" si="3" ref="D31:X31">AVERAGE(D20:D29)</f>
        <v>0</v>
      </c>
      <c r="E31" s="26">
        <f t="shared" si="3"/>
        <v>0</v>
      </c>
      <c r="F31" s="26">
        <f t="shared" si="3"/>
        <v>0.05770000000000001</v>
      </c>
      <c r="G31" s="26">
        <f t="shared" si="3"/>
        <v>0</v>
      </c>
      <c r="H31" s="26">
        <f t="shared" si="3"/>
        <v>0</v>
      </c>
      <c r="I31" s="26">
        <f t="shared" si="3"/>
        <v>0.4669</v>
      </c>
      <c r="J31" s="26">
        <f t="shared" si="3"/>
        <v>0</v>
      </c>
      <c r="K31" s="26">
        <f t="shared" si="3"/>
        <v>0</v>
      </c>
      <c r="L31" s="26">
        <f t="shared" si="3"/>
        <v>0</v>
      </c>
      <c r="M31" s="26">
        <f t="shared" si="3"/>
        <v>0</v>
      </c>
      <c r="N31" s="26">
        <f t="shared" si="3"/>
        <v>0.366</v>
      </c>
      <c r="O31" s="26">
        <f t="shared" si="3"/>
        <v>0</v>
      </c>
      <c r="P31" s="26">
        <f t="shared" si="3"/>
        <v>0</v>
      </c>
      <c r="Q31" s="26">
        <f t="shared" si="3"/>
        <v>0</v>
      </c>
      <c r="R31" s="26">
        <f t="shared" si="3"/>
        <v>0</v>
      </c>
      <c r="S31" s="26">
        <f t="shared" si="3"/>
        <v>0</v>
      </c>
      <c r="T31" s="26">
        <f t="shared" si="3"/>
        <v>0</v>
      </c>
      <c r="U31" s="26">
        <f t="shared" si="3"/>
        <v>0</v>
      </c>
      <c r="V31" s="26">
        <f t="shared" si="3"/>
        <v>0.0103</v>
      </c>
      <c r="W31" s="26">
        <f t="shared" si="3"/>
        <v>0.301</v>
      </c>
      <c r="X31" s="26">
        <f t="shared" si="3"/>
        <v>0</v>
      </c>
      <c r="Y31" s="26"/>
      <c r="Z31" s="26"/>
      <c r="AA31" s="24">
        <f>AVERAGE(AA20:AA29)</f>
        <v>15.383399999999998</v>
      </c>
      <c r="AC31" s="30"/>
      <c r="AF31" s="30"/>
    </row>
    <row r="32" spans="1:32" ht="12.75">
      <c r="A32" s="25"/>
      <c r="B32" s="20"/>
      <c r="C32" s="20"/>
      <c r="AC32" s="30"/>
      <c r="AF32" s="30"/>
    </row>
    <row r="33" spans="1:31" ht="12.75">
      <c r="A33" s="24" t="s">
        <v>91</v>
      </c>
      <c r="B33" s="24">
        <f aca="true" t="shared" si="4" ref="B33:X33">0.2*B18+0.8*B31</f>
        <v>11.234739047619048</v>
      </c>
      <c r="C33" s="24">
        <f>0.2*C18+0.8*C31</f>
        <v>11.068205313283208</v>
      </c>
      <c r="D33" s="26">
        <f>0.2*D18+0.8*D31</f>
        <v>1.8304260651629072</v>
      </c>
      <c r="E33" s="26">
        <f t="shared" si="4"/>
        <v>0</v>
      </c>
      <c r="F33" s="26">
        <f t="shared" si="4"/>
        <v>0.05017002506265665</v>
      </c>
      <c r="G33" s="26">
        <f t="shared" si="4"/>
        <v>0</v>
      </c>
      <c r="H33" s="26">
        <f t="shared" si="4"/>
        <v>0.016040100250626566</v>
      </c>
      <c r="I33" s="26">
        <f t="shared" si="4"/>
        <v>0.37352</v>
      </c>
      <c r="J33" s="26">
        <f t="shared" si="4"/>
        <v>0</v>
      </c>
      <c r="K33" s="26">
        <f t="shared" si="4"/>
        <v>0.09243107769423559</v>
      </c>
      <c r="L33" s="26">
        <f t="shared" si="4"/>
        <v>0.9630075187969926</v>
      </c>
      <c r="M33" s="26">
        <f t="shared" si="4"/>
        <v>0</v>
      </c>
      <c r="N33" s="26">
        <f t="shared" si="4"/>
        <v>0.3026245614035088</v>
      </c>
      <c r="O33" s="26">
        <f t="shared" si="4"/>
        <v>0.004511278195488722</v>
      </c>
      <c r="P33" s="26">
        <f t="shared" si="4"/>
        <v>0.0006516290726817043</v>
      </c>
      <c r="Q33" s="26">
        <f t="shared" si="4"/>
        <v>0.00406015037593985</v>
      </c>
      <c r="R33" s="26">
        <f t="shared" si="4"/>
        <v>0</v>
      </c>
      <c r="S33" s="26">
        <f t="shared" si="4"/>
        <v>0.39298245614035093</v>
      </c>
      <c r="T33" s="26">
        <f t="shared" si="4"/>
        <v>0</v>
      </c>
      <c r="U33" s="26">
        <f t="shared" si="4"/>
        <v>0.0067167919799498745</v>
      </c>
      <c r="V33" s="26">
        <f t="shared" si="4"/>
        <v>1.2313978947368422</v>
      </c>
      <c r="W33" s="26">
        <f t="shared" si="4"/>
        <v>1.0565894736842105</v>
      </c>
      <c r="X33" s="26">
        <f t="shared" si="4"/>
        <v>0.32646616541353385</v>
      </c>
      <c r="Y33" s="26"/>
      <c r="Z33" s="26"/>
      <c r="AA33" s="26">
        <f>0.2*AA18+0.8*AA31</f>
        <v>28.955040802005012</v>
      </c>
      <c r="AC33" s="30"/>
      <c r="AE33" s="30"/>
    </row>
    <row r="34" spans="1:29" ht="12.75">
      <c r="A34" s="25" t="s">
        <v>92</v>
      </c>
      <c r="B34" s="20"/>
      <c r="C34" s="20"/>
      <c r="AC34" s="30"/>
    </row>
    <row r="35" spans="3:17" ht="12.75">
      <c r="C35" s="101"/>
      <c r="D35" s="68"/>
      <c r="E35" s="60"/>
      <c r="F35" s="68"/>
      <c r="G35" s="60"/>
      <c r="H35" s="68"/>
      <c r="I35" s="60"/>
      <c r="J35" s="68"/>
      <c r="K35" s="68"/>
      <c r="L35" s="68"/>
      <c r="M35" s="68"/>
      <c r="N35" s="68"/>
      <c r="O35" s="60"/>
      <c r="P35"/>
      <c r="Q35" s="100"/>
    </row>
    <row r="36" spans="1:19" ht="12.75">
      <c r="A36" s="99"/>
      <c r="B36" s="9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82"/>
      <c r="Q36" s="100"/>
      <c r="R36" s="100"/>
      <c r="S36" s="100"/>
    </row>
    <row r="37" spans="1:19" ht="12.75">
      <c r="A37" s="99"/>
      <c r="B37" s="68"/>
      <c r="C37" s="113"/>
      <c r="D37" s="113"/>
      <c r="E37" s="113"/>
      <c r="F37" s="113"/>
      <c r="G37" s="113"/>
      <c r="H37" s="113"/>
      <c r="I37" s="114"/>
      <c r="J37" s="114"/>
      <c r="K37" s="112"/>
      <c r="L37" s="112"/>
      <c r="M37" s="100"/>
      <c r="N37" s="100"/>
      <c r="O37" s="89"/>
      <c r="P37" s="28"/>
      <c r="Q37" s="100"/>
      <c r="R37" s="100"/>
      <c r="S37" s="100"/>
    </row>
    <row r="38" spans="1:19" ht="12.75">
      <c r="A38" s="99"/>
      <c r="B38" s="69"/>
      <c r="C38" s="115"/>
      <c r="D38" s="115"/>
      <c r="E38" s="106"/>
      <c r="F38" s="106"/>
      <c r="G38" s="106"/>
      <c r="H38" s="106"/>
      <c r="I38" s="88"/>
      <c r="J38" s="88"/>
      <c r="K38" s="87"/>
      <c r="L38" s="88"/>
      <c r="M38" s="116"/>
      <c r="N38" s="116"/>
      <c r="O38" s="89"/>
      <c r="P38" s="28"/>
      <c r="Q38" s="100"/>
      <c r="R38" s="100"/>
      <c r="S38" s="100"/>
    </row>
    <row r="39" spans="1:19" ht="12.75">
      <c r="A39" s="99"/>
      <c r="B39" s="102"/>
      <c r="C39" s="106"/>
      <c r="D39" s="106"/>
      <c r="E39" s="106"/>
      <c r="F39" s="106"/>
      <c r="G39" s="106"/>
      <c r="H39" s="106"/>
      <c r="I39" s="88"/>
      <c r="J39" s="88"/>
      <c r="K39" s="88"/>
      <c r="L39" s="88"/>
      <c r="M39" s="116"/>
      <c r="N39" s="116"/>
      <c r="O39" s="89"/>
      <c r="P39" s="28"/>
      <c r="Q39" s="100"/>
      <c r="R39" s="100"/>
      <c r="S39" s="100"/>
    </row>
    <row r="40" spans="1:19" ht="12.75">
      <c r="A40" s="99"/>
      <c r="B40" s="103"/>
      <c r="C40" s="106"/>
      <c r="D40" s="106"/>
      <c r="E40" s="106"/>
      <c r="F40" s="106"/>
      <c r="G40" s="106"/>
      <c r="H40" s="106"/>
      <c r="I40" s="88"/>
      <c r="J40" s="88"/>
      <c r="K40" s="87"/>
      <c r="L40" s="88"/>
      <c r="M40" s="116"/>
      <c r="N40" s="116"/>
      <c r="O40" s="89"/>
      <c r="P40" s="28"/>
      <c r="Q40" s="100"/>
      <c r="R40" s="100"/>
      <c r="S40" s="100"/>
    </row>
    <row r="41" spans="1:19" ht="12.75">
      <c r="A41" s="99"/>
      <c r="B41" s="103"/>
      <c r="C41" s="106"/>
      <c r="D41" s="106"/>
      <c r="E41" s="106"/>
      <c r="F41" s="106"/>
      <c r="G41" s="106"/>
      <c r="H41" s="106"/>
      <c r="I41" s="88"/>
      <c r="J41" s="88"/>
      <c r="K41" s="87"/>
      <c r="L41" s="88"/>
      <c r="M41" s="116"/>
      <c r="N41" s="116"/>
      <c r="O41" s="89"/>
      <c r="P41" s="28"/>
      <c r="Q41" s="100"/>
      <c r="R41" s="100"/>
      <c r="S41" s="100"/>
    </row>
    <row r="42" spans="1:19" ht="12.75">
      <c r="A42" s="99"/>
      <c r="B42" s="103"/>
      <c r="C42" s="106"/>
      <c r="D42" s="106"/>
      <c r="E42" s="106"/>
      <c r="F42" s="106"/>
      <c r="G42" s="106"/>
      <c r="H42" s="106"/>
      <c r="I42" s="88"/>
      <c r="J42" s="88"/>
      <c r="K42" s="107"/>
      <c r="L42" s="107"/>
      <c r="M42" s="116"/>
      <c r="N42" s="116"/>
      <c r="O42" s="89"/>
      <c r="P42" s="28"/>
      <c r="Q42" s="104"/>
      <c r="R42" s="100"/>
      <c r="S42" s="100"/>
    </row>
    <row r="43" spans="1:19" ht="12.75">
      <c r="A43" s="99"/>
      <c r="B43" s="103"/>
      <c r="C43" s="106"/>
      <c r="D43" s="106"/>
      <c r="E43" s="106"/>
      <c r="F43" s="106"/>
      <c r="G43" s="106"/>
      <c r="H43" s="106"/>
      <c r="I43" s="88"/>
      <c r="J43" s="88"/>
      <c r="K43" s="87"/>
      <c r="L43" s="88"/>
      <c r="M43" s="116"/>
      <c r="N43" s="116"/>
      <c r="O43" s="89"/>
      <c r="P43" s="28"/>
      <c r="Q43" s="100"/>
      <c r="R43" s="100"/>
      <c r="S43" s="100"/>
    </row>
    <row r="44" spans="1:19" ht="12.75">
      <c r="A44" s="99"/>
      <c r="B44" s="103"/>
      <c r="C44" s="117"/>
      <c r="D44" s="106"/>
      <c r="E44" s="106"/>
      <c r="F44" s="106"/>
      <c r="G44" s="106"/>
      <c r="H44" s="106"/>
      <c r="I44" s="88"/>
      <c r="J44" s="88"/>
      <c r="K44" s="88"/>
      <c r="L44" s="88"/>
      <c r="M44" s="116"/>
      <c r="N44" s="116"/>
      <c r="O44" s="89"/>
      <c r="P44" s="28"/>
      <c r="Q44" s="100"/>
      <c r="R44" s="100"/>
      <c r="S44" s="100"/>
    </row>
    <row r="45" spans="1:19" ht="12.75">
      <c r="A45" s="99"/>
      <c r="B45" s="103"/>
      <c r="C45" s="117"/>
      <c r="D45" s="106"/>
      <c r="E45" s="106"/>
      <c r="F45" s="106"/>
      <c r="G45" s="106"/>
      <c r="H45" s="106"/>
      <c r="I45" s="88"/>
      <c r="J45" s="88"/>
      <c r="K45" s="88"/>
      <c r="L45" s="88"/>
      <c r="M45" s="116"/>
      <c r="N45" s="116"/>
      <c r="O45" s="89"/>
      <c r="P45" s="28"/>
      <c r="Q45" s="100"/>
      <c r="R45" s="100"/>
      <c r="S45" s="100"/>
    </row>
    <row r="46" spans="1:19" ht="12.75">
      <c r="A46" s="99"/>
      <c r="B46" s="105"/>
      <c r="C46" s="106"/>
      <c r="D46" s="106"/>
      <c r="E46" s="106"/>
      <c r="F46" s="106"/>
      <c r="G46" s="106"/>
      <c r="H46" s="106"/>
      <c r="I46" s="88"/>
      <c r="J46" s="88"/>
      <c r="K46" s="88"/>
      <c r="L46" s="88"/>
      <c r="M46" s="116"/>
      <c r="N46" s="116"/>
      <c r="O46" s="89"/>
      <c r="P46" s="28"/>
      <c r="Q46" s="100"/>
      <c r="R46" s="100"/>
      <c r="S46" s="100"/>
    </row>
    <row r="47" spans="1:19" ht="12.75">
      <c r="A47" s="99"/>
      <c r="B47" s="105"/>
      <c r="R47" s="100"/>
      <c r="S47" s="100"/>
    </row>
    <row r="48" spans="1:19" ht="12.75">
      <c r="A48" s="99"/>
      <c r="B48" s="105"/>
      <c r="R48" s="100"/>
      <c r="S48" s="100"/>
    </row>
    <row r="49" spans="1:19" ht="12.75">
      <c r="A49" s="99"/>
      <c r="B49" s="89"/>
      <c r="C49" s="86"/>
      <c r="D49" s="43"/>
      <c r="E49" s="44"/>
      <c r="F49" s="42"/>
      <c r="G49" s="119"/>
      <c r="H49" s="86"/>
      <c r="I49" s="42"/>
      <c r="J49" s="86"/>
      <c r="K49" s="42"/>
      <c r="L49" s="86"/>
      <c r="M49" s="87"/>
      <c r="N49" s="88"/>
      <c r="O49" s="89"/>
      <c r="P49" s="28"/>
      <c r="Q49" s="100"/>
      <c r="R49" s="100"/>
      <c r="S49" s="100"/>
    </row>
    <row r="50" spans="1:19" ht="12.75">
      <c r="A50" s="99"/>
      <c r="B50" s="99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13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49" max="49" width="10.421875" style="0" customWidth="1"/>
  </cols>
  <sheetData>
    <row r="2" ht="12">
      <c r="D2" s="145"/>
    </row>
    <row r="5" spans="1:60" ht="12">
      <c r="A5" s="41" t="s">
        <v>157</v>
      </c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2">
      <c r="A6" s="70"/>
      <c r="B6" s="27"/>
      <c r="C6" s="7"/>
      <c r="D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2">
      <c r="A7" s="70"/>
      <c r="B7" s="27"/>
      <c r="C7" s="7"/>
      <c r="D7" s="13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2">
      <c r="A8" s="7"/>
      <c r="B8" s="2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0"/>
      <c r="S8" s="70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2">
      <c r="A9" s="7"/>
      <c r="B9" s="110"/>
      <c r="C9" s="133"/>
      <c r="D9" s="7" t="s">
        <v>25</v>
      </c>
      <c r="E9" s="7"/>
      <c r="F9" s="7" t="s">
        <v>26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0"/>
      <c r="W9" s="7"/>
      <c r="X9" s="7"/>
      <c r="Y9" s="7"/>
      <c r="Z9" s="7"/>
      <c r="AA9" s="7"/>
      <c r="AB9" s="7"/>
      <c r="AC9" s="7"/>
      <c r="AD9" s="7"/>
      <c r="AE9" s="109"/>
      <c r="AF9" s="7"/>
      <c r="AG9" s="7"/>
      <c r="AH9" s="7"/>
      <c r="AI9" s="7"/>
      <c r="AJ9" s="109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2">
      <c r="A10" s="7" t="s">
        <v>27</v>
      </c>
      <c r="B10" s="27" t="s">
        <v>28</v>
      </c>
      <c r="C10" s="7" t="s">
        <v>29</v>
      </c>
      <c r="D10" s="7" t="s">
        <v>30</v>
      </c>
      <c r="E10" s="7" t="s">
        <v>31</v>
      </c>
      <c r="F10" s="71" t="s">
        <v>32</v>
      </c>
      <c r="G10" s="71" t="s">
        <v>33</v>
      </c>
      <c r="H10" s="7" t="s">
        <v>34</v>
      </c>
      <c r="I10" s="7" t="s">
        <v>35</v>
      </c>
      <c r="J10" s="7" t="s">
        <v>36</v>
      </c>
      <c r="K10" s="7" t="s">
        <v>37</v>
      </c>
      <c r="L10" s="7" t="s">
        <v>38</v>
      </c>
      <c r="M10" s="7" t="s">
        <v>106</v>
      </c>
      <c r="N10" s="7" t="s">
        <v>39</v>
      </c>
      <c r="O10" s="7" t="s">
        <v>126</v>
      </c>
      <c r="P10" s="7" t="s">
        <v>40</v>
      </c>
      <c r="Q10" s="7" t="s">
        <v>41</v>
      </c>
      <c r="R10" s="7" t="s">
        <v>108</v>
      </c>
      <c r="S10" s="7" t="s">
        <v>97</v>
      </c>
      <c r="T10" s="7" t="s">
        <v>42</v>
      </c>
      <c r="U10" s="7" t="s">
        <v>43</v>
      </c>
      <c r="V10" s="41" t="s">
        <v>142</v>
      </c>
      <c r="W10" s="7" t="s">
        <v>44</v>
      </c>
      <c r="X10" s="7" t="s">
        <v>45</v>
      </c>
      <c r="Y10" s="7" t="s">
        <v>46</v>
      </c>
      <c r="Z10" s="7" t="s">
        <v>47</v>
      </c>
      <c r="AA10" s="7" t="s">
        <v>48</v>
      </c>
      <c r="AB10" s="41" t="s">
        <v>49</v>
      </c>
      <c r="AC10" s="7" t="s">
        <v>50</v>
      </c>
      <c r="AD10" s="7" t="s">
        <v>112</v>
      </c>
      <c r="AE10" s="7"/>
      <c r="AF10" s="7" t="s">
        <v>95</v>
      </c>
      <c r="AG10" s="7" t="s">
        <v>94</v>
      </c>
      <c r="AH10" s="7" t="s">
        <v>102</v>
      </c>
      <c r="AI10" s="7" t="s">
        <v>96</v>
      </c>
      <c r="AJ10" s="7" t="s">
        <v>103</v>
      </c>
      <c r="AK10" s="7" t="s">
        <v>104</v>
      </c>
      <c r="AL10" s="7" t="s">
        <v>107</v>
      </c>
      <c r="AM10" s="7" t="s">
        <v>110</v>
      </c>
      <c r="AN10" s="7" t="s">
        <v>115</v>
      </c>
      <c r="AO10" s="7" t="s">
        <v>116</v>
      </c>
      <c r="AP10" s="7" t="s">
        <v>114</v>
      </c>
      <c r="AQ10" s="7" t="s">
        <v>117</v>
      </c>
      <c r="AR10" s="7" t="s">
        <v>118</v>
      </c>
      <c r="AS10" s="7" t="s">
        <v>119</v>
      </c>
      <c r="AT10" s="7" t="s">
        <v>128</v>
      </c>
      <c r="AU10" s="7" t="s">
        <v>129</v>
      </c>
      <c r="AV10" s="7" t="s">
        <v>130</v>
      </c>
      <c r="AW10" s="41" t="s">
        <v>133</v>
      </c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2">
      <c r="A11" s="72">
        <v>1</v>
      </c>
      <c r="B11" s="73" t="s">
        <v>51</v>
      </c>
      <c r="C11" s="74">
        <v>0.15</v>
      </c>
      <c r="D11" s="75">
        <v>1</v>
      </c>
      <c r="E11" s="74">
        <v>0.05</v>
      </c>
      <c r="F11" s="76"/>
      <c r="G11" s="75"/>
      <c r="H11" s="74"/>
      <c r="I11" s="74"/>
      <c r="J11" s="74"/>
      <c r="K11" s="74"/>
      <c r="L11" s="74"/>
      <c r="M11" s="76"/>
      <c r="N11" s="74"/>
      <c r="O11" s="74"/>
      <c r="P11" s="76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6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2">
      <c r="A12" s="75"/>
      <c r="B12" s="73" t="s">
        <v>52</v>
      </c>
      <c r="C12" s="74">
        <v>0.3</v>
      </c>
      <c r="D12" s="75"/>
      <c r="E12" s="74"/>
      <c r="F12" s="74"/>
      <c r="G12" s="75">
        <v>0.1</v>
      </c>
      <c r="H12" s="75">
        <v>1</v>
      </c>
      <c r="I12" s="74"/>
      <c r="J12" s="74"/>
      <c r="K12" s="74"/>
      <c r="L12" s="74"/>
      <c r="M12" s="76"/>
      <c r="N12" s="74"/>
      <c r="O12" s="74"/>
      <c r="P12" s="76"/>
      <c r="Q12" s="74"/>
      <c r="R12" s="74"/>
      <c r="S12" s="74"/>
      <c r="T12" s="74"/>
      <c r="U12" s="76"/>
      <c r="V12" s="74"/>
      <c r="W12" s="74"/>
      <c r="X12" s="74"/>
      <c r="Y12" s="74"/>
      <c r="Z12" s="74"/>
      <c r="AA12" s="74"/>
      <c r="AB12" s="76">
        <v>0.1</v>
      </c>
      <c r="AC12" s="74"/>
      <c r="AD12" s="74"/>
      <c r="AE12" s="111"/>
      <c r="AF12" s="74"/>
      <c r="AG12" s="74"/>
      <c r="AH12" s="74"/>
      <c r="AI12" s="74"/>
      <c r="AJ12" s="111"/>
      <c r="AK12" s="74"/>
      <c r="AL12" s="74"/>
      <c r="AM12" s="74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75"/>
      <c r="B13" s="73" t="s">
        <v>53</v>
      </c>
      <c r="C13" s="74">
        <v>0.4</v>
      </c>
      <c r="D13" s="75"/>
      <c r="E13" s="74"/>
      <c r="F13" s="75"/>
      <c r="G13" s="75">
        <v>0.1</v>
      </c>
      <c r="H13" s="75">
        <v>5</v>
      </c>
      <c r="I13" s="74"/>
      <c r="J13" s="74"/>
      <c r="K13" s="74"/>
      <c r="L13" s="74"/>
      <c r="M13" s="76"/>
      <c r="N13" s="74"/>
      <c r="O13" s="74"/>
      <c r="P13" s="76"/>
      <c r="Q13" s="74"/>
      <c r="R13" s="75"/>
      <c r="S13" s="74"/>
      <c r="T13" s="74"/>
      <c r="U13" s="131">
        <v>5</v>
      </c>
      <c r="V13" s="131">
        <v>5</v>
      </c>
      <c r="W13" s="74"/>
      <c r="X13" s="74"/>
      <c r="Y13" s="74"/>
      <c r="Z13" s="74"/>
      <c r="AA13" s="74"/>
      <c r="AB13" s="76">
        <v>0.1</v>
      </c>
      <c r="AC13" s="74"/>
      <c r="AD13" s="74"/>
      <c r="AE13" s="111"/>
      <c r="AF13" s="74"/>
      <c r="AG13" s="74"/>
      <c r="AH13" s="74"/>
      <c r="AI13" s="74"/>
      <c r="AJ13" s="111"/>
      <c r="AK13" s="74"/>
      <c r="AL13" s="74"/>
      <c r="AM13" s="74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2">
      <c r="A14" s="75"/>
      <c r="B14" s="73" t="s">
        <v>54</v>
      </c>
      <c r="C14" s="74">
        <v>0.5</v>
      </c>
      <c r="D14" s="75"/>
      <c r="E14" s="74"/>
      <c r="F14" s="75"/>
      <c r="G14" s="75">
        <v>0.1</v>
      </c>
      <c r="H14" s="75">
        <v>10</v>
      </c>
      <c r="I14" s="74"/>
      <c r="J14" s="74"/>
      <c r="K14" s="74"/>
      <c r="L14" s="74"/>
      <c r="M14" s="76"/>
      <c r="N14" s="74"/>
      <c r="O14" s="76">
        <v>0.1</v>
      </c>
      <c r="P14" s="76"/>
      <c r="Q14" s="74"/>
      <c r="R14" s="75"/>
      <c r="S14" s="74"/>
      <c r="T14" s="74"/>
      <c r="U14" s="131">
        <v>2</v>
      </c>
      <c r="V14" s="75">
        <v>5</v>
      </c>
      <c r="W14" s="74"/>
      <c r="X14" s="74"/>
      <c r="Y14" s="74"/>
      <c r="Z14" s="74"/>
      <c r="AA14" s="74"/>
      <c r="AB14" s="76">
        <v>0.1</v>
      </c>
      <c r="AC14" s="74"/>
      <c r="AD14" s="74"/>
      <c r="AE14" s="111"/>
      <c r="AF14" s="74"/>
      <c r="AG14" s="74"/>
      <c r="AH14" s="74"/>
      <c r="AI14" s="74"/>
      <c r="AJ14" s="111"/>
      <c r="AK14" s="74"/>
      <c r="AL14" s="74"/>
      <c r="AM14" s="74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2">
      <c r="A15" s="75"/>
      <c r="B15" s="73" t="s">
        <v>55</v>
      </c>
      <c r="C15" s="74">
        <v>0.6</v>
      </c>
      <c r="D15" s="75"/>
      <c r="E15" s="74"/>
      <c r="F15" s="75"/>
      <c r="G15" s="74">
        <v>10</v>
      </c>
      <c r="H15" s="75">
        <v>20</v>
      </c>
      <c r="I15" s="74"/>
      <c r="J15" s="74"/>
      <c r="K15" s="76"/>
      <c r="L15" s="74"/>
      <c r="M15" s="76"/>
      <c r="N15" s="74"/>
      <c r="O15" s="75">
        <v>1</v>
      </c>
      <c r="P15" s="76"/>
      <c r="Q15" s="74"/>
      <c r="R15" s="75"/>
      <c r="S15" s="74"/>
      <c r="T15" s="74"/>
      <c r="U15" s="131">
        <v>20</v>
      </c>
      <c r="V15" s="131">
        <v>2</v>
      </c>
      <c r="W15" s="74"/>
      <c r="X15" s="74"/>
      <c r="Y15" s="76"/>
      <c r="Z15" s="74"/>
      <c r="AA15" s="74"/>
      <c r="AB15" s="76">
        <v>0.1</v>
      </c>
      <c r="AC15" s="74"/>
      <c r="AD15" s="74"/>
      <c r="AE15" s="111"/>
      <c r="AF15" s="74"/>
      <c r="AG15" s="74"/>
      <c r="AH15" s="74"/>
      <c r="AI15" s="74"/>
      <c r="AJ15" s="74"/>
      <c r="AK15" s="74"/>
      <c r="AL15" s="74"/>
      <c r="AM15" s="74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2">
      <c r="A16" s="75"/>
      <c r="B16" s="73" t="s">
        <v>56</v>
      </c>
      <c r="C16" s="74">
        <v>0.8</v>
      </c>
      <c r="D16" s="75">
        <v>26</v>
      </c>
      <c r="E16" s="74">
        <v>0.6</v>
      </c>
      <c r="F16" s="74">
        <v>0.1</v>
      </c>
      <c r="G16" s="74">
        <v>10</v>
      </c>
      <c r="H16" s="75">
        <v>15</v>
      </c>
      <c r="I16" s="74"/>
      <c r="J16" s="74"/>
      <c r="K16" s="74"/>
      <c r="L16" s="74"/>
      <c r="M16" s="76"/>
      <c r="N16" s="74"/>
      <c r="O16" s="75">
        <v>1</v>
      </c>
      <c r="P16" s="76"/>
      <c r="Q16" s="74"/>
      <c r="R16" s="74"/>
      <c r="S16" s="74">
        <v>0.1</v>
      </c>
      <c r="T16" s="74"/>
      <c r="U16" s="131">
        <v>10</v>
      </c>
      <c r="V16" s="75">
        <v>1</v>
      </c>
      <c r="W16" s="74"/>
      <c r="X16" s="74"/>
      <c r="Y16" s="76"/>
      <c r="Z16" s="74"/>
      <c r="AA16" s="74"/>
      <c r="AB16" s="76"/>
      <c r="AC16" s="74"/>
      <c r="AD16" s="74"/>
      <c r="AE16" s="111"/>
      <c r="AF16" s="74"/>
      <c r="AG16" s="74"/>
      <c r="AH16" s="74"/>
      <c r="AI16" s="74"/>
      <c r="AJ16" s="74"/>
      <c r="AK16" s="74"/>
      <c r="AL16" s="74"/>
      <c r="AM16" s="74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2">
      <c r="A17" s="75"/>
      <c r="B17" s="73" t="s">
        <v>57</v>
      </c>
      <c r="C17" s="74">
        <v>0.9</v>
      </c>
      <c r="D17" s="75"/>
      <c r="E17" s="74"/>
      <c r="F17" s="131">
        <v>5</v>
      </c>
      <c r="G17" s="74">
        <v>25</v>
      </c>
      <c r="H17" s="75">
        <v>10</v>
      </c>
      <c r="I17" s="74"/>
      <c r="J17" s="74"/>
      <c r="K17" s="74"/>
      <c r="L17" s="74"/>
      <c r="M17" s="131"/>
      <c r="N17" s="74"/>
      <c r="O17" s="76">
        <v>0.1</v>
      </c>
      <c r="P17" s="76"/>
      <c r="Q17" s="74"/>
      <c r="R17" s="74"/>
      <c r="S17" s="74"/>
      <c r="T17" s="74"/>
      <c r="U17" s="131">
        <v>30</v>
      </c>
      <c r="V17" s="75">
        <v>1</v>
      </c>
      <c r="W17" s="74"/>
      <c r="X17" s="74"/>
      <c r="Y17" s="74"/>
      <c r="Z17" s="74"/>
      <c r="AA17" s="74"/>
      <c r="AB17" s="76"/>
      <c r="AC17" s="74"/>
      <c r="AD17" s="74"/>
      <c r="AE17" s="128"/>
      <c r="AF17" s="74"/>
      <c r="AG17" s="74"/>
      <c r="AH17" s="74"/>
      <c r="AI17" s="74"/>
      <c r="AJ17" s="74"/>
      <c r="AK17" s="74"/>
      <c r="AL17" s="74"/>
      <c r="AM17" s="74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2">
      <c r="A18" s="75"/>
      <c r="B18" s="73" t="s">
        <v>58</v>
      </c>
      <c r="C18" s="74">
        <v>1.1</v>
      </c>
      <c r="D18" s="75">
        <v>38</v>
      </c>
      <c r="E18" s="74">
        <v>1.1</v>
      </c>
      <c r="F18" s="75">
        <v>30</v>
      </c>
      <c r="G18" s="75">
        <v>30</v>
      </c>
      <c r="H18" s="131">
        <v>0.1</v>
      </c>
      <c r="I18" s="74"/>
      <c r="J18" s="74"/>
      <c r="K18" s="74"/>
      <c r="L18" s="74"/>
      <c r="M18" s="131"/>
      <c r="N18" s="74"/>
      <c r="O18" s="74"/>
      <c r="P18" s="76"/>
      <c r="Q18" s="74"/>
      <c r="R18" s="74"/>
      <c r="S18" s="74"/>
      <c r="T18" s="74"/>
      <c r="U18" s="75">
        <v>30</v>
      </c>
      <c r="V18" s="74">
        <v>0.1</v>
      </c>
      <c r="W18" s="74"/>
      <c r="X18" s="74"/>
      <c r="Y18" s="74">
        <v>0.1</v>
      </c>
      <c r="Z18" s="74"/>
      <c r="AA18" s="74"/>
      <c r="AB18" s="74"/>
      <c r="AC18" s="74"/>
      <c r="AD18" s="74"/>
      <c r="AE18" s="111"/>
      <c r="AF18" s="74"/>
      <c r="AG18" s="74"/>
      <c r="AH18" s="74"/>
      <c r="AI18" s="74"/>
      <c r="AJ18" s="74"/>
      <c r="AK18" s="74"/>
      <c r="AL18" s="74"/>
      <c r="AM18" s="74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2">
      <c r="A19" s="75"/>
      <c r="B19" s="73" t="s">
        <v>59</v>
      </c>
      <c r="C19" s="74">
        <v>1.3</v>
      </c>
      <c r="D19" s="75"/>
      <c r="E19" s="74"/>
      <c r="F19" s="75">
        <v>75</v>
      </c>
      <c r="G19" s="75">
        <v>5</v>
      </c>
      <c r="H19" s="75"/>
      <c r="I19" s="74"/>
      <c r="J19" s="74"/>
      <c r="K19" s="74"/>
      <c r="L19" s="74"/>
      <c r="M19" s="131"/>
      <c r="N19" s="74"/>
      <c r="O19" s="74"/>
      <c r="P19" s="74"/>
      <c r="Q19" s="74"/>
      <c r="R19" s="74"/>
      <c r="S19" s="74"/>
      <c r="T19" s="74"/>
      <c r="U19" s="74"/>
      <c r="V19" s="74">
        <v>0.1</v>
      </c>
      <c r="W19" s="74"/>
      <c r="X19" s="74"/>
      <c r="Y19" s="74"/>
      <c r="Z19" s="74"/>
      <c r="AA19" s="74"/>
      <c r="AB19" s="74">
        <v>0.1</v>
      </c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"/>
      <c r="AO19" s="7"/>
      <c r="AP19" s="7"/>
      <c r="AQ19" s="7"/>
      <c r="AR19" s="7"/>
      <c r="AS19" s="7"/>
      <c r="AT19" s="7"/>
      <c r="AU19" s="7"/>
      <c r="AV19" s="7"/>
      <c r="AW19" s="4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2">
      <c r="A20" s="75"/>
      <c r="B20" s="73" t="s">
        <v>60</v>
      </c>
      <c r="C20" s="74">
        <v>1.3</v>
      </c>
      <c r="D20" s="75"/>
      <c r="E20" s="74"/>
      <c r="F20" s="75">
        <v>75</v>
      </c>
      <c r="G20" s="75">
        <v>5</v>
      </c>
      <c r="H20" s="75"/>
      <c r="I20" s="74"/>
      <c r="J20" s="74"/>
      <c r="K20" s="74"/>
      <c r="L20" s="74"/>
      <c r="M20" s="7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2">
      <c r="A21" s="7"/>
      <c r="B21" s="27"/>
      <c r="C21" s="4"/>
      <c r="D21" s="7"/>
      <c r="E21" s="4"/>
      <c r="F21" s="71"/>
      <c r="G21" s="7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2">
      <c r="A22" s="7"/>
      <c r="B22" s="27"/>
      <c r="C22" s="4"/>
      <c r="D22" s="7"/>
      <c r="E22" s="4"/>
      <c r="F22" s="71"/>
      <c r="G22" s="7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2">
      <c r="A23" s="7"/>
      <c r="B23" s="27"/>
      <c r="C23" s="133"/>
      <c r="D23" s="7"/>
      <c r="E23" s="4"/>
      <c r="F23" s="71"/>
      <c r="G23" s="7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2">
      <c r="A24" s="120">
        <v>2</v>
      </c>
      <c r="B24" s="121" t="s">
        <v>51</v>
      </c>
      <c r="C24" s="122">
        <v>0.15</v>
      </c>
      <c r="D24" s="122"/>
      <c r="E24" s="122"/>
      <c r="F24" s="122"/>
      <c r="G24" s="123"/>
      <c r="H24" s="123"/>
      <c r="I24" s="122"/>
      <c r="J24" s="122"/>
      <c r="K24" s="123"/>
      <c r="L24" s="122"/>
      <c r="M24" s="123"/>
      <c r="N24" s="123"/>
      <c r="O24" s="122"/>
      <c r="P24" s="123"/>
      <c r="Q24" s="122"/>
      <c r="R24" s="122"/>
      <c r="S24" s="122"/>
      <c r="T24" s="124"/>
      <c r="U24" s="132">
        <v>20</v>
      </c>
      <c r="V24" s="132"/>
      <c r="W24" s="122"/>
      <c r="X24" s="122"/>
      <c r="Y24" s="122"/>
      <c r="Z24" s="122"/>
      <c r="AA24" s="122"/>
      <c r="AB24" s="122"/>
      <c r="AC24" s="122"/>
      <c r="AD24" s="122"/>
      <c r="AE24" s="122"/>
      <c r="AF24" s="132">
        <v>5</v>
      </c>
      <c r="AG24" s="123"/>
      <c r="AH24" s="122"/>
      <c r="AI24" s="122">
        <v>0.1</v>
      </c>
      <c r="AJ24" s="122"/>
      <c r="AK24" s="122"/>
      <c r="AL24" s="122"/>
      <c r="AM24" s="122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2">
      <c r="A25" s="124"/>
      <c r="B25" s="121" t="s">
        <v>52</v>
      </c>
      <c r="C25" s="122">
        <v>0.2</v>
      </c>
      <c r="D25" s="124"/>
      <c r="E25" s="122"/>
      <c r="F25" s="122"/>
      <c r="G25" s="122">
        <v>0.1</v>
      </c>
      <c r="H25" s="132">
        <v>10</v>
      </c>
      <c r="I25" s="122"/>
      <c r="J25" s="122"/>
      <c r="K25" s="123"/>
      <c r="L25" s="122"/>
      <c r="M25" s="122"/>
      <c r="N25" s="123"/>
      <c r="O25" s="123"/>
      <c r="P25" s="123"/>
      <c r="Q25" s="122"/>
      <c r="R25" s="122"/>
      <c r="S25" s="123"/>
      <c r="T25" s="122"/>
      <c r="U25" s="132">
        <v>15</v>
      </c>
      <c r="V25" s="132"/>
      <c r="W25" s="122"/>
      <c r="X25" s="122"/>
      <c r="Y25" s="122"/>
      <c r="Z25" s="122"/>
      <c r="AA25" s="123"/>
      <c r="AB25" s="122"/>
      <c r="AC25" s="122"/>
      <c r="AD25" s="122"/>
      <c r="AE25" s="122"/>
      <c r="AF25" s="132">
        <v>10</v>
      </c>
      <c r="AG25" s="122"/>
      <c r="AH25" s="122"/>
      <c r="AI25" s="122"/>
      <c r="AJ25" s="122"/>
      <c r="AK25" s="122"/>
      <c r="AL25" s="122"/>
      <c r="AM25" s="122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2">
      <c r="A26" s="124"/>
      <c r="B26" s="121" t="s">
        <v>53</v>
      </c>
      <c r="C26" s="122">
        <v>0.5</v>
      </c>
      <c r="D26" s="124">
        <v>12</v>
      </c>
      <c r="E26" s="122">
        <v>0.25</v>
      </c>
      <c r="F26" s="122"/>
      <c r="G26" s="122">
        <v>0.1</v>
      </c>
      <c r="H26" s="124">
        <v>10</v>
      </c>
      <c r="I26" s="122"/>
      <c r="J26" s="122"/>
      <c r="K26" s="122"/>
      <c r="L26" s="122"/>
      <c r="M26" s="122"/>
      <c r="N26" s="123"/>
      <c r="O26" s="123">
        <v>0.1</v>
      </c>
      <c r="P26" s="122"/>
      <c r="Q26" s="122"/>
      <c r="R26" s="122"/>
      <c r="S26" s="122"/>
      <c r="T26" s="122"/>
      <c r="U26" s="124">
        <v>5</v>
      </c>
      <c r="V26" s="122"/>
      <c r="W26" s="122"/>
      <c r="X26" s="122"/>
      <c r="Y26" s="122"/>
      <c r="Z26" s="122"/>
      <c r="AA26" s="122"/>
      <c r="AB26" s="123"/>
      <c r="AC26" s="122"/>
      <c r="AD26" s="122"/>
      <c r="AE26" s="123"/>
      <c r="AF26" s="123">
        <v>0.1</v>
      </c>
      <c r="AG26" s="122"/>
      <c r="AH26" s="122"/>
      <c r="AI26" s="122">
        <v>0.1</v>
      </c>
      <c r="AJ26" s="122"/>
      <c r="AK26" s="122"/>
      <c r="AL26" s="122"/>
      <c r="AM26" s="122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2">
      <c r="A27" s="124"/>
      <c r="B27" s="121" t="s">
        <v>54</v>
      </c>
      <c r="C27" s="122">
        <v>0.8</v>
      </c>
      <c r="D27" s="124">
        <v>17</v>
      </c>
      <c r="E27" s="122">
        <v>0.6</v>
      </c>
      <c r="F27" s="132"/>
      <c r="G27" s="124">
        <v>5</v>
      </c>
      <c r="H27" s="132">
        <v>30</v>
      </c>
      <c r="I27" s="122"/>
      <c r="J27" s="122"/>
      <c r="K27" s="122"/>
      <c r="L27" s="122"/>
      <c r="M27" s="122"/>
      <c r="N27" s="123"/>
      <c r="O27" s="122"/>
      <c r="P27" s="122"/>
      <c r="Q27" s="122"/>
      <c r="R27" s="124"/>
      <c r="S27" s="122"/>
      <c r="T27" s="122"/>
      <c r="U27" s="124">
        <v>10</v>
      </c>
      <c r="V27" s="122"/>
      <c r="W27" s="122"/>
      <c r="X27" s="122"/>
      <c r="Y27" s="122"/>
      <c r="Z27" s="122"/>
      <c r="AA27" s="122"/>
      <c r="AB27" s="122">
        <v>0.1</v>
      </c>
      <c r="AC27" s="122"/>
      <c r="AD27" s="122"/>
      <c r="AE27" s="122"/>
      <c r="AF27" s="124">
        <v>5</v>
      </c>
      <c r="AG27" s="122"/>
      <c r="AH27" s="122"/>
      <c r="AI27" s="122"/>
      <c r="AJ27" s="122"/>
      <c r="AK27" s="122"/>
      <c r="AL27" s="122"/>
      <c r="AM27" s="122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2">
      <c r="A28" s="124"/>
      <c r="B28" s="121" t="s">
        <v>55</v>
      </c>
      <c r="C28" s="122">
        <v>0.9</v>
      </c>
      <c r="D28" s="124"/>
      <c r="E28" s="122"/>
      <c r="F28" s="124">
        <v>5</v>
      </c>
      <c r="G28" s="124">
        <v>75</v>
      </c>
      <c r="H28" s="123">
        <v>0.1</v>
      </c>
      <c r="I28" s="122"/>
      <c r="J28" s="122"/>
      <c r="K28" s="122"/>
      <c r="L28" s="122"/>
      <c r="M28" s="122"/>
      <c r="N28" s="123"/>
      <c r="O28" s="122"/>
      <c r="P28" s="123"/>
      <c r="Q28" s="122"/>
      <c r="R28" s="124"/>
      <c r="S28" s="122"/>
      <c r="T28" s="122"/>
      <c r="U28" s="124">
        <v>10</v>
      </c>
      <c r="V28" s="124">
        <v>5</v>
      </c>
      <c r="W28" s="122"/>
      <c r="X28" s="122"/>
      <c r="Y28" s="122"/>
      <c r="Z28" s="122"/>
      <c r="AA28" s="122"/>
      <c r="AB28" s="122">
        <v>0.1</v>
      </c>
      <c r="AC28" s="122"/>
      <c r="AD28" s="122"/>
      <c r="AE28" s="122"/>
      <c r="AF28" s="124">
        <v>5</v>
      </c>
      <c r="AG28" s="122"/>
      <c r="AH28" s="122"/>
      <c r="AI28" s="122"/>
      <c r="AJ28" s="122"/>
      <c r="AK28" s="122"/>
      <c r="AL28" s="122"/>
      <c r="AM28" s="122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2">
      <c r="A29" s="124"/>
      <c r="B29" s="121" t="s">
        <v>56</v>
      </c>
      <c r="C29" s="122">
        <v>0.9</v>
      </c>
      <c r="D29" s="124"/>
      <c r="E29" s="122"/>
      <c r="F29" s="124">
        <v>30</v>
      </c>
      <c r="G29" s="124">
        <v>60</v>
      </c>
      <c r="H29" s="123">
        <v>0.1</v>
      </c>
      <c r="I29" s="122"/>
      <c r="J29" s="122"/>
      <c r="K29" s="122"/>
      <c r="L29" s="122"/>
      <c r="M29" s="122"/>
      <c r="N29" s="122"/>
      <c r="O29" s="122"/>
      <c r="P29" s="123">
        <v>0.1</v>
      </c>
      <c r="Q29" s="122"/>
      <c r="R29" s="124"/>
      <c r="S29" s="122"/>
      <c r="T29" s="122"/>
      <c r="U29" s="124">
        <v>15</v>
      </c>
      <c r="V29" s="122">
        <v>0.1</v>
      </c>
      <c r="W29" s="122"/>
      <c r="X29" s="122"/>
      <c r="Y29" s="122"/>
      <c r="Z29" s="122"/>
      <c r="AA29" s="122"/>
      <c r="AB29" s="124">
        <v>5</v>
      </c>
      <c r="AC29" s="122"/>
      <c r="AD29" s="122"/>
      <c r="AE29" s="122"/>
      <c r="AF29" s="122">
        <v>0.1</v>
      </c>
      <c r="AG29" s="122"/>
      <c r="AH29" s="122"/>
      <c r="AI29" s="122"/>
      <c r="AJ29" s="122"/>
      <c r="AK29" s="122"/>
      <c r="AL29" s="122"/>
      <c r="AM29" s="122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2">
      <c r="A30" s="124"/>
      <c r="B30" s="121" t="s">
        <v>57</v>
      </c>
      <c r="C30" s="122">
        <v>1</v>
      </c>
      <c r="D30" s="124"/>
      <c r="E30" s="122"/>
      <c r="F30" s="132">
        <v>60</v>
      </c>
      <c r="G30" s="124">
        <v>80</v>
      </c>
      <c r="H30" s="132"/>
      <c r="I30" s="122"/>
      <c r="J30" s="122"/>
      <c r="K30" s="122"/>
      <c r="L30" s="122"/>
      <c r="M30" s="122"/>
      <c r="N30" s="122"/>
      <c r="O30" s="122"/>
      <c r="P30" s="123">
        <v>0.1</v>
      </c>
      <c r="Q30" s="122"/>
      <c r="R30" s="122"/>
      <c r="S30" s="122"/>
      <c r="T30" s="122"/>
      <c r="U30" s="122">
        <v>0.1</v>
      </c>
      <c r="V30" s="122"/>
      <c r="W30" s="122"/>
      <c r="X30" s="122"/>
      <c r="Y30" s="122"/>
      <c r="Z30" s="122"/>
      <c r="AA30" s="122"/>
      <c r="AB30" s="124">
        <v>5</v>
      </c>
      <c r="AC30" s="122"/>
      <c r="AD30" s="122"/>
      <c r="AE30" s="122"/>
      <c r="AF30" s="122">
        <v>0.1</v>
      </c>
      <c r="AG30" s="122"/>
      <c r="AH30" s="122"/>
      <c r="AI30" s="122"/>
      <c r="AJ30" s="122"/>
      <c r="AK30" s="122"/>
      <c r="AL30" s="122"/>
      <c r="AM30" s="122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2">
      <c r="A31" s="124"/>
      <c r="B31" s="121" t="s">
        <v>58</v>
      </c>
      <c r="C31" s="122">
        <v>1.4</v>
      </c>
      <c r="D31" s="124"/>
      <c r="E31" s="122"/>
      <c r="F31" s="124">
        <v>60</v>
      </c>
      <c r="G31" s="124">
        <v>60</v>
      </c>
      <c r="H31" s="123"/>
      <c r="I31" s="122"/>
      <c r="J31" s="122"/>
      <c r="K31" s="122"/>
      <c r="L31" s="122"/>
      <c r="M31" s="122"/>
      <c r="N31" s="122"/>
      <c r="O31" s="122"/>
      <c r="P31" s="123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2">
      <c r="A32" s="124"/>
      <c r="B32" s="121" t="s">
        <v>59</v>
      </c>
      <c r="C32" s="122">
        <v>1.5</v>
      </c>
      <c r="D32" s="122"/>
      <c r="E32" s="122"/>
      <c r="F32" s="124">
        <v>80</v>
      </c>
      <c r="G32" s="124">
        <v>40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2">
      <c r="A33" s="124"/>
      <c r="B33" s="121" t="s">
        <v>60</v>
      </c>
      <c r="C33" s="122">
        <v>1.7</v>
      </c>
      <c r="D33" s="124">
        <v>49</v>
      </c>
      <c r="E33" s="122">
        <v>1.7</v>
      </c>
      <c r="F33" s="132">
        <v>99</v>
      </c>
      <c r="G33" s="124">
        <v>15</v>
      </c>
      <c r="H33" s="122"/>
      <c r="I33" s="122"/>
      <c r="J33" s="122"/>
      <c r="K33" s="122"/>
      <c r="L33" s="122"/>
      <c r="M33" s="122"/>
      <c r="N33" s="122"/>
      <c r="O33" s="122"/>
      <c r="P33" s="122">
        <v>0.1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2">
      <c r="A34" s="7"/>
      <c r="B34" s="110"/>
      <c r="C34" s="133"/>
      <c r="D34" s="7"/>
      <c r="E34" s="4"/>
      <c r="F34" s="71"/>
      <c r="G34" s="7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2">
      <c r="A35" s="7" t="s">
        <v>27</v>
      </c>
      <c r="B35" s="27" t="s">
        <v>28</v>
      </c>
      <c r="C35" s="7" t="s">
        <v>29</v>
      </c>
      <c r="D35" s="7" t="s">
        <v>30</v>
      </c>
      <c r="E35" s="7" t="s">
        <v>31</v>
      </c>
      <c r="F35" s="7" t="s">
        <v>32</v>
      </c>
      <c r="G35" s="7" t="s">
        <v>33</v>
      </c>
      <c r="H35" s="7" t="s">
        <v>34</v>
      </c>
      <c r="I35" s="7" t="s">
        <v>35</v>
      </c>
      <c r="J35" s="7" t="s">
        <v>36</v>
      </c>
      <c r="K35" s="7" t="s">
        <v>37</v>
      </c>
      <c r="L35" s="7" t="s">
        <v>38</v>
      </c>
      <c r="M35" s="7" t="s">
        <v>106</v>
      </c>
      <c r="N35" s="7" t="s">
        <v>39</v>
      </c>
      <c r="O35" s="7" t="s">
        <v>126</v>
      </c>
      <c r="P35" s="7" t="s">
        <v>40</v>
      </c>
      <c r="Q35" s="7" t="s">
        <v>41</v>
      </c>
      <c r="R35" s="7" t="s">
        <v>108</v>
      </c>
      <c r="S35" s="7" t="s">
        <v>97</v>
      </c>
      <c r="T35" s="7" t="s">
        <v>42</v>
      </c>
      <c r="U35" s="7" t="s">
        <v>43</v>
      </c>
      <c r="V35" s="41" t="s">
        <v>142</v>
      </c>
      <c r="W35" s="7" t="s">
        <v>44</v>
      </c>
      <c r="X35" s="7" t="s">
        <v>45</v>
      </c>
      <c r="Y35" s="7" t="s">
        <v>46</v>
      </c>
      <c r="Z35" s="7" t="s">
        <v>47</v>
      </c>
      <c r="AA35" s="7" t="s">
        <v>48</v>
      </c>
      <c r="AB35" s="7" t="s">
        <v>49</v>
      </c>
      <c r="AC35" s="7" t="s">
        <v>50</v>
      </c>
      <c r="AD35" s="7" t="s">
        <v>112</v>
      </c>
      <c r="AE35" s="7"/>
      <c r="AF35" s="7" t="s">
        <v>95</v>
      </c>
      <c r="AG35" s="7" t="s">
        <v>94</v>
      </c>
      <c r="AH35" s="7" t="s">
        <v>102</v>
      </c>
      <c r="AI35" s="7" t="s">
        <v>96</v>
      </c>
      <c r="AJ35" s="7" t="s">
        <v>103</v>
      </c>
      <c r="AK35" s="7" t="s">
        <v>104</v>
      </c>
      <c r="AL35" s="7" t="s">
        <v>107</v>
      </c>
      <c r="AM35" s="7" t="s">
        <v>110</v>
      </c>
      <c r="AN35" s="7" t="s">
        <v>115</v>
      </c>
      <c r="AO35" s="7" t="s">
        <v>116</v>
      </c>
      <c r="AP35" s="7" t="s">
        <v>114</v>
      </c>
      <c r="AQ35" s="7" t="s">
        <v>117</v>
      </c>
      <c r="AR35" s="7" t="s">
        <v>118</v>
      </c>
      <c r="AS35" s="7" t="s">
        <v>119</v>
      </c>
      <c r="AT35" s="7" t="s">
        <v>128</v>
      </c>
      <c r="AU35" s="7" t="s">
        <v>129</v>
      </c>
      <c r="AV35" s="41" t="s">
        <v>130</v>
      </c>
      <c r="AW35" s="41" t="s">
        <v>133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2">
      <c r="A36" s="120">
        <v>3</v>
      </c>
      <c r="B36" s="121" t="s">
        <v>51</v>
      </c>
      <c r="C36" s="122">
        <v>0.2</v>
      </c>
      <c r="D36" s="124">
        <v>2</v>
      </c>
      <c r="E36" s="122">
        <v>0.15</v>
      </c>
      <c r="F36" s="123"/>
      <c r="G36" s="123"/>
      <c r="H36" s="132">
        <v>5</v>
      </c>
      <c r="I36" s="123"/>
      <c r="J36" s="122"/>
      <c r="K36" s="123"/>
      <c r="L36" s="122"/>
      <c r="M36" s="123"/>
      <c r="N36" s="122"/>
      <c r="O36" s="123"/>
      <c r="P36" s="122"/>
      <c r="Q36" s="122"/>
      <c r="R36" s="132">
        <v>20</v>
      </c>
      <c r="S36" s="122"/>
      <c r="T36" s="122"/>
      <c r="U36" s="132">
        <v>15</v>
      </c>
      <c r="V36" s="124">
        <v>5</v>
      </c>
      <c r="W36" s="122"/>
      <c r="X36" s="122"/>
      <c r="Y36" s="122"/>
      <c r="Z36" s="122"/>
      <c r="AA36" s="132">
        <v>5</v>
      </c>
      <c r="AB36" s="123">
        <v>0.1</v>
      </c>
      <c r="AC36" s="122"/>
      <c r="AD36" s="122"/>
      <c r="AE36" s="122"/>
      <c r="AF36" s="124">
        <v>1</v>
      </c>
      <c r="AG36" s="122"/>
      <c r="AH36" s="122"/>
      <c r="AI36" s="122"/>
      <c r="AJ36" s="122"/>
      <c r="AK36" s="122"/>
      <c r="AL36" s="122"/>
      <c r="AM36" s="122"/>
      <c r="AN36" s="7"/>
      <c r="AO36" s="7"/>
      <c r="AP36" s="7"/>
      <c r="AQ36" s="7"/>
      <c r="AR36" s="7"/>
      <c r="AS36" s="7"/>
      <c r="AT36" s="7"/>
      <c r="AU36" s="7"/>
      <c r="AV36" s="4"/>
      <c r="AW36" s="4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2">
      <c r="A37" s="124"/>
      <c r="B37" s="121" t="s">
        <v>52</v>
      </c>
      <c r="C37" s="122">
        <v>0.4</v>
      </c>
      <c r="D37" s="122"/>
      <c r="E37" s="122"/>
      <c r="F37" s="123"/>
      <c r="G37" s="122"/>
      <c r="H37" s="132">
        <v>40</v>
      </c>
      <c r="I37" s="122"/>
      <c r="J37" s="122"/>
      <c r="K37" s="123"/>
      <c r="L37" s="122"/>
      <c r="M37" s="122"/>
      <c r="N37" s="122"/>
      <c r="O37" s="123"/>
      <c r="P37" s="123"/>
      <c r="Q37" s="122"/>
      <c r="R37" s="132">
        <v>40</v>
      </c>
      <c r="S37" s="122"/>
      <c r="T37" s="122"/>
      <c r="U37" s="132">
        <v>40</v>
      </c>
      <c r="V37" s="123">
        <v>0.1</v>
      </c>
      <c r="W37" s="122"/>
      <c r="X37" s="122"/>
      <c r="Y37" s="122"/>
      <c r="Z37" s="122"/>
      <c r="AA37" s="122"/>
      <c r="AB37" s="123"/>
      <c r="AC37" s="122"/>
      <c r="AD37" s="122"/>
      <c r="AE37" s="124"/>
      <c r="AF37" s="124">
        <v>30</v>
      </c>
      <c r="AG37" s="122"/>
      <c r="AH37" s="122"/>
      <c r="AI37" s="122"/>
      <c r="AJ37" s="122"/>
      <c r="AK37" s="122"/>
      <c r="AL37" s="122"/>
      <c r="AM37" s="122"/>
      <c r="AN37" s="7"/>
      <c r="AO37" s="7"/>
      <c r="AP37" s="7"/>
      <c r="AQ37" s="7"/>
      <c r="AR37" s="7"/>
      <c r="AS37" s="7"/>
      <c r="AT37" s="7"/>
      <c r="AU37" s="7"/>
      <c r="AV37" s="4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2">
      <c r="A38" s="124"/>
      <c r="B38" s="121" t="s">
        <v>53</v>
      </c>
      <c r="C38" s="122">
        <v>0.5</v>
      </c>
      <c r="D38" s="124"/>
      <c r="E38" s="122"/>
      <c r="F38" s="122"/>
      <c r="G38" s="122"/>
      <c r="H38" s="124">
        <v>50</v>
      </c>
      <c r="I38" s="122"/>
      <c r="J38" s="122"/>
      <c r="K38" s="122"/>
      <c r="L38" s="122"/>
      <c r="M38" s="122"/>
      <c r="N38" s="122"/>
      <c r="O38" s="123"/>
      <c r="P38" s="122"/>
      <c r="Q38" s="122"/>
      <c r="R38" s="132">
        <v>20</v>
      </c>
      <c r="S38" s="122"/>
      <c r="T38" s="122"/>
      <c r="U38" s="124">
        <v>30</v>
      </c>
      <c r="V38" s="124">
        <v>5</v>
      </c>
      <c r="W38" s="122"/>
      <c r="X38" s="122"/>
      <c r="Y38" s="123"/>
      <c r="Z38" s="122"/>
      <c r="AA38" s="122"/>
      <c r="AB38" s="122"/>
      <c r="AC38" s="122"/>
      <c r="AD38" s="122"/>
      <c r="AE38" s="124"/>
      <c r="AF38" s="124">
        <v>10</v>
      </c>
      <c r="AG38" s="122"/>
      <c r="AH38" s="122"/>
      <c r="AI38" s="122"/>
      <c r="AJ38" s="122"/>
      <c r="AK38" s="122"/>
      <c r="AL38" s="122"/>
      <c r="AM38" s="122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2">
      <c r="A39" s="124"/>
      <c r="B39" s="121" t="s">
        <v>54</v>
      </c>
      <c r="C39" s="122">
        <v>0.5</v>
      </c>
      <c r="D39" s="124"/>
      <c r="E39" s="122"/>
      <c r="F39" s="123"/>
      <c r="G39" s="122"/>
      <c r="H39" s="132">
        <v>60</v>
      </c>
      <c r="I39" s="122"/>
      <c r="J39" s="122"/>
      <c r="K39" s="122"/>
      <c r="L39" s="122"/>
      <c r="M39" s="122"/>
      <c r="N39" s="124">
        <v>65</v>
      </c>
      <c r="O39" s="123"/>
      <c r="P39" s="122"/>
      <c r="Q39" s="122"/>
      <c r="R39" s="122">
        <v>0.1</v>
      </c>
      <c r="S39" s="122"/>
      <c r="T39" s="122"/>
      <c r="U39" s="124">
        <v>5</v>
      </c>
      <c r="V39" s="122">
        <v>0.1</v>
      </c>
      <c r="W39" s="122"/>
      <c r="X39" s="122"/>
      <c r="Y39" s="123"/>
      <c r="Z39" s="122"/>
      <c r="AA39" s="122"/>
      <c r="AB39" s="122"/>
      <c r="AC39" s="122"/>
      <c r="AD39" s="122"/>
      <c r="AE39" s="124"/>
      <c r="AF39" s="122">
        <v>0.1</v>
      </c>
      <c r="AG39" s="122"/>
      <c r="AH39" s="122"/>
      <c r="AI39" s="122"/>
      <c r="AJ39" s="122"/>
      <c r="AK39" s="122"/>
      <c r="AL39" s="122"/>
      <c r="AM39" s="122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2">
      <c r="A40" s="124"/>
      <c r="B40" s="121" t="s">
        <v>55</v>
      </c>
      <c r="C40" s="122">
        <v>0.5</v>
      </c>
      <c r="D40" s="124"/>
      <c r="E40" s="122"/>
      <c r="F40" s="123"/>
      <c r="G40" s="122"/>
      <c r="H40" s="124">
        <v>60</v>
      </c>
      <c r="I40" s="122"/>
      <c r="J40" s="122"/>
      <c r="K40" s="122"/>
      <c r="L40" s="122"/>
      <c r="M40" s="122"/>
      <c r="N40" s="132">
        <v>60</v>
      </c>
      <c r="O40" s="123"/>
      <c r="P40" s="122"/>
      <c r="Q40" s="122"/>
      <c r="R40" s="122">
        <v>0.1</v>
      </c>
      <c r="S40" s="122"/>
      <c r="T40" s="122"/>
      <c r="U40" s="124">
        <v>5</v>
      </c>
      <c r="V40" s="122"/>
      <c r="W40" s="122"/>
      <c r="X40" s="122"/>
      <c r="Y40" s="122"/>
      <c r="Z40" s="122"/>
      <c r="AA40" s="122"/>
      <c r="AB40" s="122"/>
      <c r="AC40" s="122"/>
      <c r="AD40" s="122"/>
      <c r="AE40" s="124"/>
      <c r="AF40" s="122"/>
      <c r="AG40" s="122"/>
      <c r="AH40" s="122"/>
      <c r="AI40" s="122"/>
      <c r="AJ40" s="122"/>
      <c r="AK40" s="122"/>
      <c r="AL40" s="122"/>
      <c r="AM40" s="122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2">
      <c r="A41" s="124"/>
      <c r="B41" s="121" t="s">
        <v>56</v>
      </c>
      <c r="C41" s="122">
        <v>0.6</v>
      </c>
      <c r="D41" s="124">
        <v>27</v>
      </c>
      <c r="E41" s="122">
        <v>0.5</v>
      </c>
      <c r="F41" s="123"/>
      <c r="G41" s="122"/>
      <c r="H41" s="124">
        <v>75</v>
      </c>
      <c r="I41" s="122"/>
      <c r="J41" s="122"/>
      <c r="K41" s="122"/>
      <c r="L41" s="122"/>
      <c r="M41" s="122"/>
      <c r="N41" s="132">
        <v>60</v>
      </c>
      <c r="O41" s="123">
        <v>0.1</v>
      </c>
      <c r="P41" s="122"/>
      <c r="Q41" s="122"/>
      <c r="R41" s="122">
        <v>0.1</v>
      </c>
      <c r="S41" s="122"/>
      <c r="T41" s="122"/>
      <c r="U41" s="123">
        <v>0.1</v>
      </c>
      <c r="V41" s="122">
        <v>0.1</v>
      </c>
      <c r="W41" s="122"/>
      <c r="X41" s="122"/>
      <c r="Y41" s="122"/>
      <c r="Z41" s="122"/>
      <c r="AA41" s="122"/>
      <c r="AB41" s="122"/>
      <c r="AC41" s="122"/>
      <c r="AD41" s="122"/>
      <c r="AE41" s="124"/>
      <c r="AF41" s="122"/>
      <c r="AG41" s="122"/>
      <c r="AH41" s="122"/>
      <c r="AI41" s="122"/>
      <c r="AJ41" s="122"/>
      <c r="AK41" s="122"/>
      <c r="AL41" s="122"/>
      <c r="AM41" s="122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2">
      <c r="A42" s="124"/>
      <c r="B42" s="121" t="s">
        <v>57</v>
      </c>
      <c r="C42" s="122">
        <v>0.7</v>
      </c>
      <c r="D42" s="124"/>
      <c r="E42" s="122"/>
      <c r="F42" s="123"/>
      <c r="G42" s="122"/>
      <c r="H42" s="124">
        <v>90</v>
      </c>
      <c r="I42" s="122"/>
      <c r="J42" s="122"/>
      <c r="K42" s="122"/>
      <c r="L42" s="122"/>
      <c r="M42" s="122"/>
      <c r="N42" s="124">
        <v>5</v>
      </c>
      <c r="O42" s="122">
        <v>0.1</v>
      </c>
      <c r="P42" s="122"/>
      <c r="Q42" s="122"/>
      <c r="R42" s="122">
        <v>0.1</v>
      </c>
      <c r="S42" s="122"/>
      <c r="T42" s="122"/>
      <c r="U42" s="123">
        <v>0.1</v>
      </c>
      <c r="V42" s="122">
        <v>0.1</v>
      </c>
      <c r="W42" s="122"/>
      <c r="X42" s="122"/>
      <c r="Y42" s="122"/>
      <c r="Z42" s="122"/>
      <c r="AA42" s="122"/>
      <c r="AB42" s="122"/>
      <c r="AC42" s="122"/>
      <c r="AD42" s="122"/>
      <c r="AE42" s="124"/>
      <c r="AF42" s="122"/>
      <c r="AG42" s="122"/>
      <c r="AH42" s="122"/>
      <c r="AI42" s="122"/>
      <c r="AJ42" s="122"/>
      <c r="AK42" s="122"/>
      <c r="AL42" s="122"/>
      <c r="AM42" s="122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2">
      <c r="A43" s="124"/>
      <c r="B43" s="121" t="s">
        <v>58</v>
      </c>
      <c r="C43" s="122">
        <v>0.8</v>
      </c>
      <c r="D43" s="124"/>
      <c r="E43" s="122"/>
      <c r="F43" s="123">
        <v>90</v>
      </c>
      <c r="G43" s="132">
        <v>5</v>
      </c>
      <c r="H43" s="132">
        <v>5</v>
      </c>
      <c r="I43" s="122"/>
      <c r="J43" s="122"/>
      <c r="K43" s="123"/>
      <c r="L43" s="122"/>
      <c r="M43" s="122"/>
      <c r="N43" s="124"/>
      <c r="O43" s="132"/>
      <c r="P43" s="122"/>
      <c r="Q43" s="122"/>
      <c r="R43" s="122">
        <v>0.1</v>
      </c>
      <c r="S43" s="122"/>
      <c r="T43" s="122"/>
      <c r="U43" s="123">
        <v>0.1</v>
      </c>
      <c r="V43" s="122">
        <v>0.1</v>
      </c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2">
      <c r="A44" s="124"/>
      <c r="B44" s="121" t="s">
        <v>59</v>
      </c>
      <c r="C44" s="122">
        <v>0.9</v>
      </c>
      <c r="D44" s="124"/>
      <c r="E44" s="122"/>
      <c r="F44" s="123">
        <v>99</v>
      </c>
      <c r="G44" s="122">
        <v>0.1</v>
      </c>
      <c r="H44" s="123">
        <v>0.1</v>
      </c>
      <c r="I44" s="122"/>
      <c r="J44" s="122"/>
      <c r="K44" s="123"/>
      <c r="L44" s="122"/>
      <c r="M44" s="122"/>
      <c r="N44" s="122"/>
      <c r="O44" s="122"/>
      <c r="P44" s="122">
        <v>0.1</v>
      </c>
      <c r="Q44" s="122"/>
      <c r="R44" s="122">
        <v>0.1</v>
      </c>
      <c r="S44" s="122"/>
      <c r="T44" s="122"/>
      <c r="U44" s="123"/>
      <c r="V44" s="122">
        <v>0.1</v>
      </c>
      <c r="W44" s="122"/>
      <c r="X44" s="122"/>
      <c r="Y44" s="122"/>
      <c r="Z44" s="122"/>
      <c r="AA44" s="122"/>
      <c r="AB44" s="122"/>
      <c r="AC44" s="122"/>
      <c r="AD44" s="122"/>
      <c r="AE44" s="124"/>
      <c r="AF44" s="122"/>
      <c r="AG44" s="122"/>
      <c r="AH44" s="122"/>
      <c r="AI44" s="122"/>
      <c r="AJ44" s="122"/>
      <c r="AK44" s="122"/>
      <c r="AL44" s="122"/>
      <c r="AM44" s="122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2">
      <c r="A45" s="124"/>
      <c r="B45" s="121" t="s">
        <v>60</v>
      </c>
      <c r="C45" s="122">
        <v>1</v>
      </c>
      <c r="D45" s="124">
        <v>50</v>
      </c>
      <c r="E45" s="122">
        <v>1</v>
      </c>
      <c r="F45" s="132">
        <v>95</v>
      </c>
      <c r="G45" s="123">
        <v>0.1</v>
      </c>
      <c r="H45" s="132">
        <v>0.1</v>
      </c>
      <c r="I45" s="123"/>
      <c r="J45" s="122"/>
      <c r="K45" s="123"/>
      <c r="L45" s="122"/>
      <c r="M45" s="123"/>
      <c r="N45" s="124"/>
      <c r="O45" s="123"/>
      <c r="P45" s="122"/>
      <c r="Q45" s="122"/>
      <c r="R45" s="122">
        <v>0.1</v>
      </c>
      <c r="S45" s="122"/>
      <c r="T45" s="122"/>
      <c r="U45" s="123">
        <v>0.1</v>
      </c>
      <c r="V45" s="122">
        <v>0.1</v>
      </c>
      <c r="W45" s="122"/>
      <c r="X45" s="122"/>
      <c r="Y45" s="122">
        <v>0.1</v>
      </c>
      <c r="Z45" s="122"/>
      <c r="AA45" s="123"/>
      <c r="AB45" s="123">
        <v>0.1</v>
      </c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2">
      <c r="A46" s="7"/>
      <c r="B46" s="27"/>
      <c r="C46" s="4"/>
      <c r="D46" s="7"/>
      <c r="E46" s="4"/>
      <c r="F46" s="71"/>
      <c r="G46" s="7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2">
      <c r="A47" s="7"/>
      <c r="B47" s="27"/>
      <c r="C47" s="133"/>
      <c r="D47" s="7"/>
      <c r="E47" s="4"/>
      <c r="F47" s="71"/>
      <c r="G47" s="7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41" t="s">
        <v>142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2">
      <c r="A48" s="120">
        <v>4</v>
      </c>
      <c r="B48" s="121" t="s">
        <v>51</v>
      </c>
      <c r="C48" s="125">
        <v>0.2</v>
      </c>
      <c r="D48" s="125">
        <v>1</v>
      </c>
      <c r="E48" s="146">
        <v>0.05</v>
      </c>
      <c r="F48" s="125"/>
      <c r="G48" s="125"/>
      <c r="H48" s="125"/>
      <c r="I48" s="125"/>
      <c r="J48" s="125">
        <v>0.1</v>
      </c>
      <c r="K48" s="125"/>
      <c r="L48" s="125"/>
      <c r="M48" s="125"/>
      <c r="N48" s="125"/>
      <c r="O48" s="125"/>
      <c r="P48" s="125"/>
      <c r="Q48" s="125"/>
      <c r="R48" s="125">
        <v>20</v>
      </c>
      <c r="S48" s="125"/>
      <c r="T48" s="125"/>
      <c r="U48" s="125">
        <v>20</v>
      </c>
      <c r="V48" s="125"/>
      <c r="W48" s="125"/>
      <c r="X48" s="125"/>
      <c r="Y48" s="125"/>
      <c r="Z48" s="125"/>
      <c r="AA48" s="125"/>
      <c r="AB48" s="125">
        <v>0.1</v>
      </c>
      <c r="AC48" s="125"/>
      <c r="AD48" s="125"/>
      <c r="AE48" s="125"/>
      <c r="AF48" s="125"/>
      <c r="AG48" s="125">
        <v>5</v>
      </c>
      <c r="AH48" s="125"/>
      <c r="AI48" s="125"/>
      <c r="AJ48" s="125"/>
      <c r="AK48" s="125">
        <v>0.1</v>
      </c>
      <c r="AL48" s="125"/>
      <c r="AM48" s="125"/>
      <c r="AO48" s="7">
        <v>1</v>
      </c>
      <c r="AP48" s="4"/>
      <c r="AQ48" s="4"/>
      <c r="AR48" s="4"/>
      <c r="AS48" s="4"/>
      <c r="AT48" s="7"/>
      <c r="AU48" s="7"/>
      <c r="AV48" s="7">
        <v>70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2">
      <c r="A49" s="124"/>
      <c r="B49" s="121" t="s">
        <v>52</v>
      </c>
      <c r="C49" s="125">
        <v>0.3</v>
      </c>
      <c r="D49" s="125"/>
      <c r="E49" s="125"/>
      <c r="F49" s="125"/>
      <c r="G49" s="125"/>
      <c r="H49" s="125"/>
      <c r="I49" s="125"/>
      <c r="J49" s="125">
        <v>5</v>
      </c>
      <c r="K49" s="125"/>
      <c r="L49" s="125"/>
      <c r="M49" s="125"/>
      <c r="N49" s="125"/>
      <c r="O49" s="125"/>
      <c r="P49" s="125"/>
      <c r="Q49" s="125"/>
      <c r="R49" s="125">
        <v>30</v>
      </c>
      <c r="S49" s="125"/>
      <c r="T49" s="125"/>
      <c r="U49" s="125">
        <v>50</v>
      </c>
      <c r="V49" s="125">
        <v>10</v>
      </c>
      <c r="W49" s="125"/>
      <c r="X49" s="125"/>
      <c r="Y49" s="125"/>
      <c r="Z49" s="125"/>
      <c r="AA49" s="125">
        <v>0.1</v>
      </c>
      <c r="AB49" s="125">
        <v>0.1</v>
      </c>
      <c r="AC49" s="125"/>
      <c r="AD49" s="125"/>
      <c r="AE49" s="125"/>
      <c r="AF49" s="125"/>
      <c r="AG49" s="125">
        <v>5</v>
      </c>
      <c r="AH49" s="125"/>
      <c r="AI49" s="125"/>
      <c r="AJ49" s="125"/>
      <c r="AK49" s="125">
        <v>10</v>
      </c>
      <c r="AL49" s="125"/>
      <c r="AM49" s="125"/>
      <c r="AO49" s="7">
        <v>1</v>
      </c>
      <c r="AP49" s="4"/>
      <c r="AQ49" s="4"/>
      <c r="AR49" s="4"/>
      <c r="AS49" s="4"/>
      <c r="AT49" s="7"/>
      <c r="AU49" s="7"/>
      <c r="AV49" s="7">
        <v>40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2">
      <c r="A50" s="124"/>
      <c r="B50" s="121" t="s">
        <v>53</v>
      </c>
      <c r="C50" s="125">
        <v>0.3</v>
      </c>
      <c r="D50" s="125"/>
      <c r="E50" s="125"/>
      <c r="F50" s="125">
        <v>0.1</v>
      </c>
      <c r="G50" s="125"/>
      <c r="H50" s="125">
        <v>20</v>
      </c>
      <c r="I50" s="125"/>
      <c r="J50" s="125">
        <v>1</v>
      </c>
      <c r="K50" s="125"/>
      <c r="L50" s="125"/>
      <c r="M50" s="125"/>
      <c r="N50" s="125"/>
      <c r="O50" s="125"/>
      <c r="P50" s="125"/>
      <c r="Q50" s="125"/>
      <c r="R50" s="125">
        <v>60</v>
      </c>
      <c r="S50" s="125"/>
      <c r="T50" s="125"/>
      <c r="U50" s="125">
        <v>50</v>
      </c>
      <c r="V50" s="125">
        <v>10</v>
      </c>
      <c r="W50" s="125"/>
      <c r="X50" s="125"/>
      <c r="Y50" s="125"/>
      <c r="Z50" s="125"/>
      <c r="AA50" s="125">
        <v>0.1</v>
      </c>
      <c r="AB50" s="125">
        <v>0.1</v>
      </c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O50" s="4"/>
      <c r="AP50" s="4"/>
      <c r="AQ50" s="4"/>
      <c r="AR50" s="4"/>
      <c r="AS50" s="4"/>
      <c r="AT50" s="7"/>
      <c r="AU50" s="7"/>
      <c r="AV50" s="7"/>
      <c r="AW50" s="4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2">
      <c r="A51" s="124"/>
      <c r="B51" s="121" t="s">
        <v>54</v>
      </c>
      <c r="C51" s="125">
        <v>0.4</v>
      </c>
      <c r="D51" s="125"/>
      <c r="E51" s="125"/>
      <c r="F51" s="125"/>
      <c r="G51" s="125"/>
      <c r="H51" s="125">
        <v>20</v>
      </c>
      <c r="I51" s="125"/>
      <c r="J51" s="125"/>
      <c r="K51" s="125"/>
      <c r="L51" s="125"/>
      <c r="M51" s="125"/>
      <c r="N51" s="125"/>
      <c r="O51" s="125"/>
      <c r="P51" s="125">
        <v>2</v>
      </c>
      <c r="Q51" s="125"/>
      <c r="R51" s="125">
        <v>70</v>
      </c>
      <c r="S51" s="125"/>
      <c r="T51" s="125"/>
      <c r="U51" s="125">
        <v>50</v>
      </c>
      <c r="V51" s="125">
        <v>15</v>
      </c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O51" s="4"/>
      <c r="AP51" s="4"/>
      <c r="AQ51" s="4"/>
      <c r="AR51" s="4"/>
      <c r="AS51" s="4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2">
      <c r="A52" s="124"/>
      <c r="B52" s="121" t="s">
        <v>55</v>
      </c>
      <c r="C52" s="125">
        <v>0.5</v>
      </c>
      <c r="D52" s="125"/>
      <c r="E52" s="125"/>
      <c r="F52" s="125"/>
      <c r="G52" s="125"/>
      <c r="H52" s="125">
        <v>25</v>
      </c>
      <c r="I52" s="125"/>
      <c r="J52" s="125"/>
      <c r="K52" s="125"/>
      <c r="L52" s="125"/>
      <c r="M52" s="125"/>
      <c r="N52" s="125"/>
      <c r="O52" s="125"/>
      <c r="P52" s="125">
        <v>5</v>
      </c>
      <c r="Q52" s="125"/>
      <c r="R52" s="125">
        <v>50</v>
      </c>
      <c r="S52" s="125"/>
      <c r="T52" s="125"/>
      <c r="U52" s="125">
        <v>40</v>
      </c>
      <c r="V52" s="125">
        <v>15</v>
      </c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O52" s="4"/>
      <c r="AP52" s="4"/>
      <c r="AQ52" s="4"/>
      <c r="AR52" s="4"/>
      <c r="AS52" s="4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2">
      <c r="A53" s="124"/>
      <c r="B53" s="121" t="s">
        <v>56</v>
      </c>
      <c r="C53" s="125">
        <v>0.6</v>
      </c>
      <c r="D53" s="125">
        <v>30</v>
      </c>
      <c r="E53" s="125">
        <v>0.6</v>
      </c>
      <c r="F53" s="125"/>
      <c r="G53" s="125"/>
      <c r="H53" s="125">
        <v>30</v>
      </c>
      <c r="I53" s="125"/>
      <c r="J53" s="125">
        <v>0.1</v>
      </c>
      <c r="K53" s="125"/>
      <c r="L53" s="125"/>
      <c r="M53" s="125"/>
      <c r="N53" s="125"/>
      <c r="O53" s="125"/>
      <c r="P53" s="125">
        <v>5</v>
      </c>
      <c r="Q53" s="125"/>
      <c r="R53" s="125">
        <v>50</v>
      </c>
      <c r="S53" s="125"/>
      <c r="T53" s="125"/>
      <c r="U53" s="125">
        <v>35</v>
      </c>
      <c r="V53" s="125">
        <v>15</v>
      </c>
      <c r="W53" s="125"/>
      <c r="X53" s="125"/>
      <c r="Y53" s="125"/>
      <c r="Z53" s="125"/>
      <c r="AA53" s="125"/>
      <c r="AB53" s="125"/>
      <c r="AC53" s="125"/>
      <c r="AD53" s="125"/>
      <c r="AE53" s="125"/>
      <c r="AF53" s="125">
        <v>5</v>
      </c>
      <c r="AG53" s="125"/>
      <c r="AH53" s="125"/>
      <c r="AI53" s="125"/>
      <c r="AJ53" s="125"/>
      <c r="AK53" s="125"/>
      <c r="AL53" s="125"/>
      <c r="AM53" s="125"/>
      <c r="AO53" s="4"/>
      <c r="AP53" s="4"/>
      <c r="AQ53" s="4"/>
      <c r="AR53" s="4"/>
      <c r="AS53" s="4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2">
      <c r="A54" s="124"/>
      <c r="B54" s="121" t="s">
        <v>57</v>
      </c>
      <c r="C54" s="125">
        <v>0.6</v>
      </c>
      <c r="D54" s="125"/>
      <c r="E54" s="125"/>
      <c r="F54" s="125">
        <v>0.1</v>
      </c>
      <c r="G54" s="125"/>
      <c r="H54" s="125">
        <v>25</v>
      </c>
      <c r="I54" s="125"/>
      <c r="J54" s="125"/>
      <c r="K54" s="125"/>
      <c r="L54" s="125"/>
      <c r="M54" s="125"/>
      <c r="N54" s="125"/>
      <c r="O54" s="125"/>
      <c r="P54" s="125">
        <v>5</v>
      </c>
      <c r="Q54" s="125"/>
      <c r="R54" s="125">
        <v>40</v>
      </c>
      <c r="S54" s="125"/>
      <c r="T54" s="125"/>
      <c r="U54" s="125">
        <v>40</v>
      </c>
      <c r="V54" s="125">
        <v>10</v>
      </c>
      <c r="W54" s="125"/>
      <c r="X54" s="125"/>
      <c r="Y54" s="125"/>
      <c r="Z54" s="125"/>
      <c r="AA54" s="125"/>
      <c r="AB54" s="125">
        <v>0.1</v>
      </c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O54" s="4"/>
      <c r="AP54" s="4"/>
      <c r="AQ54" s="4"/>
      <c r="AR54" s="4"/>
      <c r="AS54" s="4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2">
      <c r="A55" s="124"/>
      <c r="B55" s="121" t="s">
        <v>58</v>
      </c>
      <c r="C55" s="125">
        <v>0.7</v>
      </c>
      <c r="D55" s="125">
        <v>35</v>
      </c>
      <c r="E55" s="125">
        <v>0.6</v>
      </c>
      <c r="F55" s="125">
        <v>5</v>
      </c>
      <c r="G55" s="125"/>
      <c r="H55" s="125">
        <v>40</v>
      </c>
      <c r="I55" s="125"/>
      <c r="J55" s="125"/>
      <c r="K55" s="125"/>
      <c r="L55" s="125"/>
      <c r="M55" s="125"/>
      <c r="N55" s="125"/>
      <c r="O55" s="125"/>
      <c r="P55" s="125">
        <v>10</v>
      </c>
      <c r="Q55" s="125"/>
      <c r="R55" s="125">
        <v>30</v>
      </c>
      <c r="S55" s="125"/>
      <c r="T55" s="125"/>
      <c r="U55" s="125">
        <v>30</v>
      </c>
      <c r="V55" s="125">
        <v>10</v>
      </c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O55" s="4"/>
      <c r="AP55" s="4"/>
      <c r="AQ55" s="4"/>
      <c r="AR55" s="4"/>
      <c r="AS55" s="4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2">
      <c r="A56" s="124"/>
      <c r="B56" s="121" t="s">
        <v>59</v>
      </c>
      <c r="C56" s="125">
        <v>0.8</v>
      </c>
      <c r="D56" s="125"/>
      <c r="E56" s="125"/>
      <c r="F56" s="125">
        <v>10</v>
      </c>
      <c r="G56" s="125"/>
      <c r="H56" s="125">
        <v>60</v>
      </c>
      <c r="I56" s="125"/>
      <c r="J56" s="125"/>
      <c r="K56" s="125"/>
      <c r="L56" s="125"/>
      <c r="M56" s="125"/>
      <c r="N56" s="125"/>
      <c r="O56" s="125"/>
      <c r="P56" s="125">
        <v>5</v>
      </c>
      <c r="Q56" s="125"/>
      <c r="R56" s="125">
        <v>20</v>
      </c>
      <c r="S56" s="125"/>
      <c r="T56" s="125"/>
      <c r="U56" s="125">
        <v>20</v>
      </c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O56" s="4"/>
      <c r="AP56" s="4"/>
      <c r="AQ56" s="4"/>
      <c r="AR56" s="4"/>
      <c r="AS56" s="4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2">
      <c r="A57" s="124"/>
      <c r="B57" s="121" t="s">
        <v>60</v>
      </c>
      <c r="C57" s="125">
        <v>0.9</v>
      </c>
      <c r="D57" s="125"/>
      <c r="E57" s="125"/>
      <c r="F57" s="125">
        <v>15</v>
      </c>
      <c r="G57" s="125"/>
      <c r="H57" s="125">
        <v>70</v>
      </c>
      <c r="I57" s="125"/>
      <c r="J57" s="125"/>
      <c r="K57" s="125"/>
      <c r="L57" s="125"/>
      <c r="M57" s="125"/>
      <c r="N57" s="125"/>
      <c r="O57" s="125"/>
      <c r="P57" s="125">
        <v>10</v>
      </c>
      <c r="Q57" s="125"/>
      <c r="R57" s="125">
        <v>20</v>
      </c>
      <c r="S57" s="125"/>
      <c r="T57" s="125"/>
      <c r="U57" s="125">
        <v>10</v>
      </c>
      <c r="V57" s="125"/>
      <c r="W57" s="125"/>
      <c r="X57" s="125"/>
      <c r="Y57" s="125"/>
      <c r="Z57" s="125"/>
      <c r="AA57" s="125"/>
      <c r="AB57" s="125">
        <v>0.1</v>
      </c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O57" s="4"/>
      <c r="AP57" s="4"/>
      <c r="AQ57" s="4"/>
      <c r="AR57" s="4"/>
      <c r="AS57" s="4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2">
      <c r="A58" s="7"/>
      <c r="B58" s="27"/>
      <c r="C58" s="4"/>
      <c r="D58" s="7"/>
      <c r="E58" s="4"/>
      <c r="F58" s="71"/>
      <c r="G58" s="7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2">
      <c r="A59" s="7"/>
      <c r="B59" s="27"/>
      <c r="C59" s="133"/>
      <c r="D59" s="7" t="s">
        <v>30</v>
      </c>
      <c r="E59" s="7" t="s">
        <v>31</v>
      </c>
      <c r="F59" s="71" t="s">
        <v>32</v>
      </c>
      <c r="G59" s="71" t="s">
        <v>33</v>
      </c>
      <c r="H59" s="7" t="s">
        <v>34</v>
      </c>
      <c r="I59" s="7" t="s">
        <v>35</v>
      </c>
      <c r="J59" s="7" t="s">
        <v>36</v>
      </c>
      <c r="K59" s="7" t="s">
        <v>37</v>
      </c>
      <c r="L59" s="7" t="s">
        <v>38</v>
      </c>
      <c r="M59" s="7" t="s">
        <v>106</v>
      </c>
      <c r="N59" s="7" t="s">
        <v>39</v>
      </c>
      <c r="O59" s="7" t="s">
        <v>126</v>
      </c>
      <c r="P59" s="7" t="s">
        <v>40</v>
      </c>
      <c r="Q59" s="7" t="s">
        <v>113</v>
      </c>
      <c r="R59" s="7" t="s">
        <v>108</v>
      </c>
      <c r="S59" s="7" t="s">
        <v>97</v>
      </c>
      <c r="T59" s="7" t="s">
        <v>42</v>
      </c>
      <c r="U59" s="7" t="s">
        <v>43</v>
      </c>
      <c r="V59" s="41" t="s">
        <v>142</v>
      </c>
      <c r="W59" s="7" t="s">
        <v>44</v>
      </c>
      <c r="X59" s="7" t="s">
        <v>45</v>
      </c>
      <c r="Y59" s="7" t="s">
        <v>46</v>
      </c>
      <c r="Z59" s="7" t="s">
        <v>47</v>
      </c>
      <c r="AA59" s="7" t="s">
        <v>48</v>
      </c>
      <c r="AB59" s="7" t="s">
        <v>49</v>
      </c>
      <c r="AC59" s="7" t="s">
        <v>50</v>
      </c>
      <c r="AD59" s="7" t="s">
        <v>112</v>
      </c>
      <c r="AE59" s="7"/>
      <c r="AF59" s="7" t="s">
        <v>95</v>
      </c>
      <c r="AG59" s="7" t="s">
        <v>94</v>
      </c>
      <c r="AH59" s="7" t="s">
        <v>102</v>
      </c>
      <c r="AI59" s="7" t="s">
        <v>96</v>
      </c>
      <c r="AJ59" s="7" t="s">
        <v>103</v>
      </c>
      <c r="AK59" s="7" t="s">
        <v>111</v>
      </c>
      <c r="AL59" s="7" t="s">
        <v>107</v>
      </c>
      <c r="AM59" s="7" t="s">
        <v>110</v>
      </c>
      <c r="AN59" s="7" t="s">
        <v>115</v>
      </c>
      <c r="AO59" s="7" t="s">
        <v>116</v>
      </c>
      <c r="AP59" s="7" t="s">
        <v>114</v>
      </c>
      <c r="AQ59" s="7" t="s">
        <v>117</v>
      </c>
      <c r="AR59" s="7" t="s">
        <v>118</v>
      </c>
      <c r="AS59" s="7" t="s">
        <v>119</v>
      </c>
      <c r="AT59" s="7" t="s">
        <v>128</v>
      </c>
      <c r="AU59" s="7" t="s">
        <v>129</v>
      </c>
      <c r="AV59" s="7" t="s">
        <v>130</v>
      </c>
      <c r="AW59" s="41" t="s">
        <v>133</v>
      </c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2">
      <c r="A60" s="120">
        <v>5</v>
      </c>
      <c r="B60" s="121" t="s">
        <v>51</v>
      </c>
      <c r="C60" s="122">
        <v>0.5</v>
      </c>
      <c r="D60" s="124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4">
        <v>40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2">
      <c r="A61" s="124"/>
      <c r="B61" s="121" t="s">
        <v>52</v>
      </c>
      <c r="C61" s="122">
        <v>1.2</v>
      </c>
      <c r="D61" s="124">
        <v>9</v>
      </c>
      <c r="E61" s="122">
        <v>1.2</v>
      </c>
      <c r="F61" s="122">
        <v>20</v>
      </c>
      <c r="G61" s="122">
        <v>0.1</v>
      </c>
      <c r="H61" s="122">
        <v>0.1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4">
        <v>30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2">
      <c r="A62" s="124"/>
      <c r="B62" s="121" t="s">
        <v>53</v>
      </c>
      <c r="C62" s="122">
        <v>1.4</v>
      </c>
      <c r="D62" s="124"/>
      <c r="E62" s="122"/>
      <c r="F62" s="124">
        <v>100</v>
      </c>
      <c r="G62" s="122">
        <v>0.1</v>
      </c>
      <c r="H62" s="122">
        <v>0.1</v>
      </c>
      <c r="I62" s="122"/>
      <c r="J62" s="122"/>
      <c r="K62" s="122"/>
      <c r="L62" s="122"/>
      <c r="M62" s="122"/>
      <c r="N62" s="122"/>
      <c r="O62" s="122"/>
      <c r="P62" s="123">
        <v>0.1</v>
      </c>
      <c r="Q62" s="122"/>
      <c r="R62" s="124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2">
      <c r="A63" s="124"/>
      <c r="B63" s="121" t="s">
        <v>54</v>
      </c>
      <c r="C63" s="122">
        <v>1.5</v>
      </c>
      <c r="D63" s="124"/>
      <c r="E63" s="122"/>
      <c r="F63" s="132">
        <v>95</v>
      </c>
      <c r="G63" s="122">
        <v>0.1</v>
      </c>
      <c r="H63" s="122">
        <v>0.1</v>
      </c>
      <c r="I63" s="122"/>
      <c r="J63" s="122"/>
      <c r="K63" s="122"/>
      <c r="L63" s="122"/>
      <c r="M63" s="122"/>
      <c r="N63" s="122"/>
      <c r="O63" s="123"/>
      <c r="P63" s="123">
        <v>0.1</v>
      </c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2">
      <c r="A64" s="124"/>
      <c r="B64" s="121" t="s">
        <v>55</v>
      </c>
      <c r="C64" s="122">
        <v>1.5</v>
      </c>
      <c r="D64" s="124"/>
      <c r="E64" s="122"/>
      <c r="F64" s="124">
        <v>95</v>
      </c>
      <c r="G64" s="122">
        <v>0.1</v>
      </c>
      <c r="H64" s="124">
        <v>5</v>
      </c>
      <c r="I64" s="122"/>
      <c r="J64" s="122"/>
      <c r="K64" s="123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2">
      <c r="A65" s="124"/>
      <c r="B65" s="121" t="s">
        <v>56</v>
      </c>
      <c r="C65" s="122">
        <v>1.5</v>
      </c>
      <c r="D65" s="124">
        <v>29</v>
      </c>
      <c r="E65" s="122">
        <v>1.5</v>
      </c>
      <c r="F65" s="124">
        <v>99</v>
      </c>
      <c r="G65" s="122">
        <v>0.1</v>
      </c>
      <c r="H65" s="124">
        <v>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2">
      <c r="A66" s="124"/>
      <c r="B66" s="121" t="s">
        <v>57</v>
      </c>
      <c r="C66" s="122">
        <v>1.5</v>
      </c>
      <c r="D66" s="124"/>
      <c r="E66" s="122"/>
      <c r="F66" s="132">
        <v>95</v>
      </c>
      <c r="G66" s="124"/>
      <c r="H66" s="122"/>
      <c r="I66" s="122"/>
      <c r="J66" s="122"/>
      <c r="K66" s="122"/>
      <c r="L66" s="122"/>
      <c r="M66" s="122"/>
      <c r="N66" s="122"/>
      <c r="O66" s="122"/>
      <c r="P66" s="124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2">
      <c r="A67" s="124"/>
      <c r="B67" s="121" t="s">
        <v>58</v>
      </c>
      <c r="C67" s="122">
        <v>1.6</v>
      </c>
      <c r="D67" s="124"/>
      <c r="E67" s="122"/>
      <c r="F67" s="124">
        <v>95</v>
      </c>
      <c r="G67" s="124"/>
      <c r="H67" s="124"/>
      <c r="I67" s="122"/>
      <c r="J67" s="122"/>
      <c r="K67" s="122"/>
      <c r="L67" s="122"/>
      <c r="M67" s="122"/>
      <c r="N67" s="122"/>
      <c r="O67" s="122"/>
      <c r="P67" s="124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2">
      <c r="A68" s="124"/>
      <c r="B68" s="121" t="s">
        <v>59</v>
      </c>
      <c r="C68" s="122">
        <v>1.7</v>
      </c>
      <c r="D68" s="124"/>
      <c r="E68" s="122"/>
      <c r="F68" s="124">
        <v>95</v>
      </c>
      <c r="G68" s="122">
        <v>0.1</v>
      </c>
      <c r="H68" s="124"/>
      <c r="I68" s="122"/>
      <c r="J68" s="122"/>
      <c r="K68" s="123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2">
      <c r="A69" s="124"/>
      <c r="B69" s="121" t="s">
        <v>60</v>
      </c>
      <c r="C69" s="122">
        <v>1.8</v>
      </c>
      <c r="D69" s="124">
        <v>46</v>
      </c>
      <c r="E69" s="122">
        <v>1.7</v>
      </c>
      <c r="F69" s="122">
        <v>85</v>
      </c>
      <c r="G69" s="124">
        <v>5</v>
      </c>
      <c r="H69" s="122">
        <v>0.1</v>
      </c>
      <c r="I69" s="122"/>
      <c r="J69" s="122"/>
      <c r="K69" s="122"/>
      <c r="L69" s="122"/>
      <c r="M69" s="124">
        <v>1</v>
      </c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2">
      <c r="A70" s="7"/>
      <c r="B70" s="27"/>
      <c r="C70" s="4"/>
      <c r="D70" s="7"/>
      <c r="E70" s="4"/>
      <c r="F70" s="71"/>
      <c r="G70" s="71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2">
      <c r="A71" s="7"/>
      <c r="B71" s="27"/>
      <c r="C71" s="133"/>
      <c r="D71" s="7"/>
      <c r="E71" s="4"/>
      <c r="F71" s="71"/>
      <c r="G71" s="71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2">
      <c r="A72" s="120">
        <v>6</v>
      </c>
      <c r="B72" s="121" t="s">
        <v>51</v>
      </c>
      <c r="C72" s="122">
        <v>0.4</v>
      </c>
      <c r="D72" s="124">
        <v>4</v>
      </c>
      <c r="E72" s="122">
        <v>0.35</v>
      </c>
      <c r="F72" s="124">
        <v>3</v>
      </c>
      <c r="G72" s="132">
        <v>2</v>
      </c>
      <c r="H72" s="132"/>
      <c r="I72" s="132">
        <v>5</v>
      </c>
      <c r="J72" s="122"/>
      <c r="K72" s="124">
        <v>2</v>
      </c>
      <c r="L72" s="122"/>
      <c r="M72" s="122"/>
      <c r="N72" s="122"/>
      <c r="O72" s="122"/>
      <c r="P72" s="124">
        <v>3</v>
      </c>
      <c r="Q72" s="122"/>
      <c r="R72" s="124">
        <v>40</v>
      </c>
      <c r="S72" s="122"/>
      <c r="T72" s="122"/>
      <c r="U72" s="123"/>
      <c r="V72" s="123"/>
      <c r="W72" s="123"/>
      <c r="X72" s="122"/>
      <c r="Y72" s="122"/>
      <c r="Z72" s="122"/>
      <c r="AA72" s="123"/>
      <c r="AB72" s="123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4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2">
      <c r="A73" s="124"/>
      <c r="B73" s="121" t="s">
        <v>52</v>
      </c>
      <c r="C73" s="122">
        <v>0.5</v>
      </c>
      <c r="D73" s="122"/>
      <c r="E73" s="122"/>
      <c r="F73" s="124">
        <v>3</v>
      </c>
      <c r="G73" s="132">
        <v>5</v>
      </c>
      <c r="H73" s="132"/>
      <c r="I73" s="122">
        <v>0.1</v>
      </c>
      <c r="J73" s="122"/>
      <c r="K73" s="123">
        <v>0.1</v>
      </c>
      <c r="L73" s="122"/>
      <c r="M73" s="122"/>
      <c r="N73" s="122"/>
      <c r="O73" s="122"/>
      <c r="P73" s="124">
        <v>5</v>
      </c>
      <c r="Q73" s="122"/>
      <c r="R73" s="124">
        <v>40</v>
      </c>
      <c r="S73" s="124"/>
      <c r="T73" s="122"/>
      <c r="U73" s="122"/>
      <c r="V73" s="123"/>
      <c r="W73" s="123"/>
      <c r="X73" s="122"/>
      <c r="Y73" s="123"/>
      <c r="Z73" s="122"/>
      <c r="AA73" s="123"/>
      <c r="AB73" s="123"/>
      <c r="AC73" s="122"/>
      <c r="AD73" s="122"/>
      <c r="AE73" s="122"/>
      <c r="AF73" s="123"/>
      <c r="AG73" s="124"/>
      <c r="AH73" s="122"/>
      <c r="AI73" s="122"/>
      <c r="AJ73" s="122"/>
      <c r="AK73" s="122"/>
      <c r="AL73" s="122"/>
      <c r="AM73" s="122"/>
      <c r="AN73" s="4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2">
      <c r="A74" s="124"/>
      <c r="B74" s="121" t="s">
        <v>53</v>
      </c>
      <c r="C74" s="122">
        <v>0.6</v>
      </c>
      <c r="D74" s="124"/>
      <c r="E74" s="122"/>
      <c r="F74" s="124">
        <v>15</v>
      </c>
      <c r="G74" s="132">
        <v>20</v>
      </c>
      <c r="H74" s="132"/>
      <c r="I74" s="122"/>
      <c r="J74" s="122"/>
      <c r="K74" s="122"/>
      <c r="L74" s="122"/>
      <c r="M74" s="122"/>
      <c r="N74" s="122"/>
      <c r="O74" s="123"/>
      <c r="P74" s="124">
        <v>2</v>
      </c>
      <c r="Q74" s="122"/>
      <c r="R74" s="124">
        <v>20</v>
      </c>
      <c r="S74" s="124">
        <v>25</v>
      </c>
      <c r="T74" s="122"/>
      <c r="U74" s="122"/>
      <c r="V74" s="123"/>
      <c r="W74" s="122"/>
      <c r="X74" s="122"/>
      <c r="Y74" s="123"/>
      <c r="Z74" s="122"/>
      <c r="AA74" s="123"/>
      <c r="AB74" s="122"/>
      <c r="AC74" s="122"/>
      <c r="AD74" s="122"/>
      <c r="AE74" s="122"/>
      <c r="AF74" s="122">
        <v>0.1</v>
      </c>
      <c r="AG74" s="124"/>
      <c r="AH74" s="122"/>
      <c r="AI74" s="122"/>
      <c r="AJ74" s="122"/>
      <c r="AK74" s="122"/>
      <c r="AL74" s="122"/>
      <c r="AM74" s="122"/>
      <c r="AN74" s="4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2">
      <c r="A75" s="124"/>
      <c r="B75" s="121" t="s">
        <v>54</v>
      </c>
      <c r="C75" s="122">
        <v>0.8</v>
      </c>
      <c r="D75" s="124"/>
      <c r="E75" s="122"/>
      <c r="F75" s="132">
        <v>20</v>
      </c>
      <c r="G75" s="124">
        <v>20</v>
      </c>
      <c r="H75" s="124"/>
      <c r="I75" s="122"/>
      <c r="J75" s="122"/>
      <c r="K75" s="123"/>
      <c r="L75" s="122"/>
      <c r="M75" s="122"/>
      <c r="N75" s="122"/>
      <c r="O75" s="123"/>
      <c r="P75" s="123">
        <v>0.1</v>
      </c>
      <c r="Q75" s="122"/>
      <c r="R75" s="124">
        <v>5</v>
      </c>
      <c r="S75" s="124">
        <v>25</v>
      </c>
      <c r="T75" s="122"/>
      <c r="U75" s="122"/>
      <c r="V75" s="122">
        <v>0.1</v>
      </c>
      <c r="W75" s="122"/>
      <c r="X75" s="122"/>
      <c r="Y75" s="123"/>
      <c r="Z75" s="122"/>
      <c r="AA75" s="122"/>
      <c r="AB75" s="123"/>
      <c r="AC75" s="122"/>
      <c r="AD75" s="122"/>
      <c r="AE75" s="122"/>
      <c r="AF75" s="122">
        <v>0.1</v>
      </c>
      <c r="AG75" s="124">
        <v>1</v>
      </c>
      <c r="AH75" s="122"/>
      <c r="AI75" s="122"/>
      <c r="AJ75" s="122"/>
      <c r="AK75" s="122"/>
      <c r="AL75" s="122"/>
      <c r="AM75" s="122"/>
      <c r="AN75" s="4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2">
      <c r="A76" s="124"/>
      <c r="B76" s="121" t="s">
        <v>55</v>
      </c>
      <c r="C76" s="122">
        <v>1</v>
      </c>
      <c r="D76" s="139">
        <v>22</v>
      </c>
      <c r="E76" s="140">
        <v>0.9</v>
      </c>
      <c r="F76" s="132">
        <v>45</v>
      </c>
      <c r="G76" s="124">
        <v>30</v>
      </c>
      <c r="H76" s="122"/>
      <c r="I76" s="122"/>
      <c r="J76" s="122"/>
      <c r="K76" s="122"/>
      <c r="L76" s="122"/>
      <c r="M76" s="122"/>
      <c r="N76" s="122"/>
      <c r="O76" s="123"/>
      <c r="P76" s="132">
        <v>10</v>
      </c>
      <c r="Q76" s="122"/>
      <c r="R76" s="122">
        <v>0.1</v>
      </c>
      <c r="S76" s="124">
        <v>60</v>
      </c>
      <c r="T76" s="122"/>
      <c r="U76" s="122"/>
      <c r="V76" s="122"/>
      <c r="W76" s="122"/>
      <c r="X76" s="122"/>
      <c r="Y76" s="123"/>
      <c r="Z76" s="122"/>
      <c r="AA76" s="122"/>
      <c r="AB76" s="123"/>
      <c r="AC76" s="122"/>
      <c r="AD76" s="122"/>
      <c r="AE76" s="122"/>
      <c r="AF76" s="122"/>
      <c r="AG76" s="124">
        <v>20</v>
      </c>
      <c r="AH76" s="122"/>
      <c r="AI76" s="122"/>
      <c r="AJ76" s="122"/>
      <c r="AK76" s="122"/>
      <c r="AL76" s="122"/>
      <c r="AM76" s="122"/>
      <c r="AN76" s="4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2">
      <c r="A77" s="124"/>
      <c r="B77" s="121" t="s">
        <v>56</v>
      </c>
      <c r="C77" s="122">
        <v>1.1</v>
      </c>
      <c r="D77" s="124"/>
      <c r="E77" s="122"/>
      <c r="F77" s="132">
        <v>50</v>
      </c>
      <c r="G77" s="122">
        <v>0.1</v>
      </c>
      <c r="H77" s="122"/>
      <c r="I77" s="122"/>
      <c r="J77" s="122"/>
      <c r="K77" s="122"/>
      <c r="L77" s="122"/>
      <c r="M77" s="122"/>
      <c r="N77" s="122"/>
      <c r="O77" s="123"/>
      <c r="P77" s="132">
        <v>80</v>
      </c>
      <c r="Q77" s="122"/>
      <c r="R77" s="122"/>
      <c r="S77" s="124">
        <v>80</v>
      </c>
      <c r="T77" s="122"/>
      <c r="U77" s="123"/>
      <c r="V77" s="122"/>
      <c r="W77" s="122"/>
      <c r="X77" s="122"/>
      <c r="Y77" s="122"/>
      <c r="Z77" s="122"/>
      <c r="AA77" s="122"/>
      <c r="AB77" s="123"/>
      <c r="AC77" s="122"/>
      <c r="AD77" s="123"/>
      <c r="AE77" s="123"/>
      <c r="AF77" s="123"/>
      <c r="AG77" s="124">
        <v>20</v>
      </c>
      <c r="AH77" s="122"/>
      <c r="AI77" s="122"/>
      <c r="AJ77" s="122"/>
      <c r="AK77" s="122"/>
      <c r="AL77" s="122"/>
      <c r="AM77" s="122"/>
      <c r="AN77" s="4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2">
      <c r="A78" s="124"/>
      <c r="B78" s="121" t="s">
        <v>57</v>
      </c>
      <c r="C78" s="122">
        <v>1.1</v>
      </c>
      <c r="D78" s="134"/>
      <c r="E78" s="135"/>
      <c r="F78" s="132">
        <v>95</v>
      </c>
      <c r="G78" s="124">
        <v>3</v>
      </c>
      <c r="H78" s="122"/>
      <c r="I78" s="122"/>
      <c r="J78" s="122"/>
      <c r="K78" s="122"/>
      <c r="L78" s="122"/>
      <c r="M78" s="122"/>
      <c r="N78" s="122"/>
      <c r="O78" s="123"/>
      <c r="P78" s="132">
        <v>5</v>
      </c>
      <c r="Q78" s="122"/>
      <c r="R78" s="122"/>
      <c r="S78" s="124">
        <v>100</v>
      </c>
      <c r="T78" s="122"/>
      <c r="U78" s="122"/>
      <c r="V78" s="123"/>
      <c r="W78" s="123"/>
      <c r="X78" s="122"/>
      <c r="Y78" s="122"/>
      <c r="Z78" s="122"/>
      <c r="AA78" s="122"/>
      <c r="AB78" s="123"/>
      <c r="AC78" s="122"/>
      <c r="AD78" s="122"/>
      <c r="AE78" s="122"/>
      <c r="AF78" s="122"/>
      <c r="AG78" s="122">
        <v>0.1</v>
      </c>
      <c r="AH78" s="122"/>
      <c r="AI78" s="122"/>
      <c r="AJ78" s="122"/>
      <c r="AK78" s="122"/>
      <c r="AL78" s="122"/>
      <c r="AM78" s="122"/>
      <c r="AN78" s="4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2">
      <c r="A79" s="124"/>
      <c r="B79" s="121" t="s">
        <v>58</v>
      </c>
      <c r="C79" s="122">
        <v>1.2</v>
      </c>
      <c r="D79" s="124"/>
      <c r="E79" s="122"/>
      <c r="F79" s="124">
        <v>99</v>
      </c>
      <c r="G79" s="132">
        <v>3</v>
      </c>
      <c r="H79" s="132"/>
      <c r="I79" s="122"/>
      <c r="J79" s="122"/>
      <c r="K79" s="123"/>
      <c r="L79" s="122"/>
      <c r="M79" s="122"/>
      <c r="N79" s="122"/>
      <c r="O79" s="122"/>
      <c r="P79" s="123"/>
      <c r="Q79" s="122"/>
      <c r="R79" s="122"/>
      <c r="S79" s="124">
        <v>99</v>
      </c>
      <c r="T79" s="122"/>
      <c r="U79" s="122"/>
      <c r="V79" s="122"/>
      <c r="W79" s="122"/>
      <c r="X79" s="122"/>
      <c r="Y79" s="123"/>
      <c r="Z79" s="122"/>
      <c r="AA79" s="122"/>
      <c r="AB79" s="123"/>
      <c r="AC79" s="122"/>
      <c r="AD79" s="77"/>
      <c r="AE79" s="122"/>
      <c r="AF79" s="122"/>
      <c r="AG79" s="122">
        <v>0.1</v>
      </c>
      <c r="AH79" s="122"/>
      <c r="AI79" s="122"/>
      <c r="AJ79" s="122"/>
      <c r="AK79" s="122"/>
      <c r="AL79" s="122"/>
      <c r="AM79" s="122"/>
      <c r="AN79" s="4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2">
      <c r="A80" s="124"/>
      <c r="B80" s="121" t="s">
        <v>59</v>
      </c>
      <c r="C80" s="122">
        <v>1.2</v>
      </c>
      <c r="D80" s="139">
        <v>43</v>
      </c>
      <c r="E80" s="140">
        <v>1.2</v>
      </c>
      <c r="F80" s="124">
        <v>95</v>
      </c>
      <c r="G80" s="124">
        <v>5</v>
      </c>
      <c r="H80" s="122">
        <v>0.1</v>
      </c>
      <c r="I80" s="122"/>
      <c r="J80" s="122"/>
      <c r="K80" s="122"/>
      <c r="L80" s="122"/>
      <c r="M80" s="122"/>
      <c r="N80" s="122"/>
      <c r="O80" s="122"/>
      <c r="P80" s="123"/>
      <c r="Q80" s="122"/>
      <c r="R80" s="122">
        <v>0.1</v>
      </c>
      <c r="S80" s="124">
        <v>95</v>
      </c>
      <c r="T80" s="122"/>
      <c r="U80" s="122"/>
      <c r="V80" s="122"/>
      <c r="W80" s="122"/>
      <c r="X80" s="122"/>
      <c r="Y80" s="123"/>
      <c r="Z80" s="122"/>
      <c r="AA80" s="122"/>
      <c r="AB80" s="122"/>
      <c r="AC80" s="122"/>
      <c r="AD80" s="122"/>
      <c r="AE80" s="122"/>
      <c r="AF80" s="122"/>
      <c r="AG80" s="122">
        <v>0.1</v>
      </c>
      <c r="AH80" s="122"/>
      <c r="AI80" s="122"/>
      <c r="AJ80" s="122"/>
      <c r="AK80" s="122"/>
      <c r="AL80" s="122"/>
      <c r="AM80" s="122"/>
      <c r="AN80" s="4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2">
      <c r="A81" s="124"/>
      <c r="B81" s="121" t="s">
        <v>60</v>
      </c>
      <c r="C81" s="122">
        <v>1.3</v>
      </c>
      <c r="D81" s="122"/>
      <c r="E81" s="122"/>
      <c r="F81" s="124">
        <v>95</v>
      </c>
      <c r="G81" s="124">
        <v>5</v>
      </c>
      <c r="H81" s="124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4">
        <v>95</v>
      </c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>
        <v>0.1</v>
      </c>
      <c r="AH81" s="122"/>
      <c r="AI81" s="122"/>
      <c r="AJ81" s="122"/>
      <c r="AK81" s="122"/>
      <c r="AL81" s="122"/>
      <c r="AM81" s="122"/>
      <c r="AN81" s="4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2">
      <c r="A82" s="7"/>
      <c r="B82" s="27"/>
      <c r="C82" s="4"/>
      <c r="D82" s="7"/>
      <c r="E82" s="4"/>
      <c r="F82" s="71"/>
      <c r="G82" s="7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2">
      <c r="A83" s="7"/>
      <c r="B83" s="110"/>
      <c r="C83" s="133"/>
      <c r="D83" s="7" t="s">
        <v>30</v>
      </c>
      <c r="E83" s="7" t="s">
        <v>31</v>
      </c>
      <c r="F83" s="71" t="s">
        <v>32</v>
      </c>
      <c r="G83" s="71" t="s">
        <v>33</v>
      </c>
      <c r="H83" s="7" t="s">
        <v>34</v>
      </c>
      <c r="I83" s="7" t="s">
        <v>35</v>
      </c>
      <c r="J83" s="7" t="s">
        <v>36</v>
      </c>
      <c r="K83" s="7" t="s">
        <v>37</v>
      </c>
      <c r="L83" s="7" t="s">
        <v>38</v>
      </c>
      <c r="M83" s="7" t="s">
        <v>106</v>
      </c>
      <c r="N83" s="7" t="s">
        <v>39</v>
      </c>
      <c r="O83" s="7" t="s">
        <v>126</v>
      </c>
      <c r="P83" s="7" t="s">
        <v>40</v>
      </c>
      <c r="Q83" s="7" t="s">
        <v>113</v>
      </c>
      <c r="R83" s="7" t="s">
        <v>108</v>
      </c>
      <c r="S83" s="7" t="s">
        <v>97</v>
      </c>
      <c r="T83" s="7" t="s">
        <v>42</v>
      </c>
      <c r="U83" s="7" t="s">
        <v>43</v>
      </c>
      <c r="V83" s="41" t="s">
        <v>142</v>
      </c>
      <c r="W83" s="7" t="s">
        <v>44</v>
      </c>
      <c r="X83" s="7" t="s">
        <v>45</v>
      </c>
      <c r="Y83" s="7" t="s">
        <v>46</v>
      </c>
      <c r="Z83" s="7" t="s">
        <v>47</v>
      </c>
      <c r="AA83" s="7" t="s">
        <v>48</v>
      </c>
      <c r="AB83" s="7" t="s">
        <v>49</v>
      </c>
      <c r="AC83" s="7" t="s">
        <v>50</v>
      </c>
      <c r="AD83" s="7" t="s">
        <v>112</v>
      </c>
      <c r="AE83" s="7"/>
      <c r="AF83" s="7" t="s">
        <v>95</v>
      </c>
      <c r="AG83" s="7" t="s">
        <v>94</v>
      </c>
      <c r="AH83" s="7" t="s">
        <v>102</v>
      </c>
      <c r="AI83" s="7" t="s">
        <v>96</v>
      </c>
      <c r="AJ83" s="7" t="s">
        <v>103</v>
      </c>
      <c r="AK83" s="7" t="s">
        <v>111</v>
      </c>
      <c r="AL83" s="7" t="s">
        <v>107</v>
      </c>
      <c r="AM83" s="7" t="s">
        <v>110</v>
      </c>
      <c r="AN83" s="7" t="s">
        <v>115</v>
      </c>
      <c r="AO83" s="7" t="s">
        <v>116</v>
      </c>
      <c r="AP83" s="7" t="s">
        <v>114</v>
      </c>
      <c r="AQ83" s="7" t="s">
        <v>117</v>
      </c>
      <c r="AR83" s="7" t="s">
        <v>118</v>
      </c>
      <c r="AS83" s="7" t="s">
        <v>119</v>
      </c>
      <c r="AT83" s="7" t="s">
        <v>128</v>
      </c>
      <c r="AU83" s="7" t="s">
        <v>129</v>
      </c>
      <c r="AV83" s="7" t="s">
        <v>130</v>
      </c>
      <c r="AW83" s="41" t="s">
        <v>133</v>
      </c>
      <c r="AX83" s="41" t="s">
        <v>140</v>
      </c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2">
      <c r="A84" s="120">
        <v>7</v>
      </c>
      <c r="B84" s="121" t="s">
        <v>51</v>
      </c>
      <c r="C84" s="122">
        <v>0.2</v>
      </c>
      <c r="D84" s="124"/>
      <c r="E84" s="122"/>
      <c r="F84" s="123">
        <v>0.1</v>
      </c>
      <c r="G84" s="122">
        <v>0.1</v>
      </c>
      <c r="H84" s="122"/>
      <c r="I84" s="122"/>
      <c r="J84" s="122"/>
      <c r="K84" s="123"/>
      <c r="L84" s="122"/>
      <c r="M84" s="122"/>
      <c r="N84" s="122"/>
      <c r="O84" s="123"/>
      <c r="P84" s="122"/>
      <c r="Q84" s="122"/>
      <c r="R84" s="122"/>
      <c r="S84" s="122"/>
      <c r="T84" s="122"/>
      <c r="U84" s="123"/>
      <c r="V84" s="132">
        <v>5</v>
      </c>
      <c r="W84" s="122"/>
      <c r="X84" s="122"/>
      <c r="Y84" s="122"/>
      <c r="Z84" s="122"/>
      <c r="AA84" s="124">
        <v>5</v>
      </c>
      <c r="AB84" s="132">
        <v>5</v>
      </c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4"/>
      <c r="AO84" s="4"/>
      <c r="AP84" s="4"/>
      <c r="AQ84" s="4"/>
      <c r="AR84" s="4"/>
      <c r="AS84" s="7"/>
      <c r="AT84" s="7"/>
      <c r="AU84" s="7"/>
      <c r="AV84" s="7"/>
      <c r="AW84" s="7"/>
      <c r="AX84" s="7">
        <v>5</v>
      </c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2">
      <c r="A85" s="124"/>
      <c r="B85" s="121" t="s">
        <v>52</v>
      </c>
      <c r="C85" s="122">
        <v>0.5</v>
      </c>
      <c r="D85" s="124"/>
      <c r="E85" s="122"/>
      <c r="F85" s="132">
        <v>5</v>
      </c>
      <c r="G85" s="132">
        <v>15</v>
      </c>
      <c r="H85" s="132"/>
      <c r="I85" s="122"/>
      <c r="J85" s="122"/>
      <c r="K85" s="123"/>
      <c r="L85" s="122"/>
      <c r="M85" s="123"/>
      <c r="N85" s="122"/>
      <c r="O85" s="122"/>
      <c r="P85" s="123"/>
      <c r="Q85" s="122"/>
      <c r="R85" s="122"/>
      <c r="S85" s="122"/>
      <c r="T85" s="122"/>
      <c r="U85" s="122"/>
      <c r="V85" s="132">
        <v>15</v>
      </c>
      <c r="W85" s="122"/>
      <c r="X85" s="122"/>
      <c r="Y85" s="122"/>
      <c r="Z85" s="122"/>
      <c r="AA85" s="124">
        <v>10</v>
      </c>
      <c r="AB85" s="123"/>
      <c r="AC85" s="122"/>
      <c r="AD85" s="122"/>
      <c r="AE85" s="123"/>
      <c r="AF85" s="122"/>
      <c r="AG85" s="122"/>
      <c r="AH85" s="122"/>
      <c r="AI85" s="122"/>
      <c r="AJ85" s="122"/>
      <c r="AK85" s="122"/>
      <c r="AL85" s="122"/>
      <c r="AM85" s="122"/>
      <c r="AN85" s="4"/>
      <c r="AO85" s="4"/>
      <c r="AP85" s="4"/>
      <c r="AQ85" s="4"/>
      <c r="AR85" s="4"/>
      <c r="AS85" s="7"/>
      <c r="AT85" s="7"/>
      <c r="AU85" s="7"/>
      <c r="AV85" s="7"/>
      <c r="AW85" s="7"/>
      <c r="AX85" s="7">
        <v>15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2">
      <c r="A86" s="124"/>
      <c r="B86" s="121" t="s">
        <v>53</v>
      </c>
      <c r="C86" s="122">
        <v>0.8</v>
      </c>
      <c r="D86" s="124">
        <v>12</v>
      </c>
      <c r="E86" s="122">
        <v>0.7</v>
      </c>
      <c r="F86" s="132">
        <v>60</v>
      </c>
      <c r="G86" s="132">
        <v>10</v>
      </c>
      <c r="H86" s="132"/>
      <c r="I86" s="122"/>
      <c r="J86" s="122"/>
      <c r="K86" s="124"/>
      <c r="L86" s="122"/>
      <c r="M86" s="122"/>
      <c r="N86" s="122"/>
      <c r="O86" s="122"/>
      <c r="P86" s="123"/>
      <c r="Q86" s="122"/>
      <c r="R86" s="122"/>
      <c r="S86" s="122"/>
      <c r="T86" s="122"/>
      <c r="U86" s="122"/>
      <c r="V86" s="122">
        <v>0.1</v>
      </c>
      <c r="W86" s="122"/>
      <c r="X86" s="122"/>
      <c r="Y86" s="122"/>
      <c r="Z86" s="122"/>
      <c r="AA86" s="122"/>
      <c r="AB86" s="123">
        <v>0.1</v>
      </c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4"/>
      <c r="AO86" s="4"/>
      <c r="AP86" s="4"/>
      <c r="AQ86" s="4"/>
      <c r="AR86" s="4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2">
      <c r="A87" s="124"/>
      <c r="B87" s="121" t="s">
        <v>54</v>
      </c>
      <c r="C87" s="122">
        <v>0.9</v>
      </c>
      <c r="D87" s="124"/>
      <c r="E87" s="122"/>
      <c r="F87" s="132">
        <v>80</v>
      </c>
      <c r="G87" s="132">
        <v>15</v>
      </c>
      <c r="H87" s="132"/>
      <c r="I87" s="122"/>
      <c r="J87" s="122"/>
      <c r="K87" s="132"/>
      <c r="L87" s="122"/>
      <c r="M87" s="122"/>
      <c r="N87" s="122"/>
      <c r="O87" s="122"/>
      <c r="P87" s="123"/>
      <c r="Q87" s="122"/>
      <c r="R87" s="122"/>
      <c r="S87" s="122"/>
      <c r="T87" s="122"/>
      <c r="U87" s="122"/>
      <c r="V87" s="122"/>
      <c r="W87" s="123"/>
      <c r="X87" s="122"/>
      <c r="Y87" s="122"/>
      <c r="Z87" s="122"/>
      <c r="AA87" s="122"/>
      <c r="AB87" s="123">
        <v>0.1</v>
      </c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4"/>
      <c r="AO87" s="4"/>
      <c r="AP87" s="4"/>
      <c r="AQ87" s="4"/>
      <c r="AR87" s="4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2">
      <c r="A88" s="124"/>
      <c r="B88" s="121" t="s">
        <v>55</v>
      </c>
      <c r="C88" s="122">
        <v>1.1</v>
      </c>
      <c r="D88" s="124"/>
      <c r="E88" s="122"/>
      <c r="F88" s="132">
        <v>95</v>
      </c>
      <c r="G88" s="132">
        <v>25</v>
      </c>
      <c r="H88" s="132"/>
      <c r="I88" s="122"/>
      <c r="J88" s="122"/>
      <c r="K88" s="123">
        <v>0.1</v>
      </c>
      <c r="L88" s="122"/>
      <c r="M88" s="122"/>
      <c r="N88" s="122"/>
      <c r="O88" s="122"/>
      <c r="P88" s="123"/>
      <c r="Q88" s="122"/>
      <c r="R88" s="122"/>
      <c r="S88" s="122"/>
      <c r="T88" s="122"/>
      <c r="U88" s="122"/>
      <c r="V88" s="123"/>
      <c r="W88" s="122"/>
      <c r="X88" s="122"/>
      <c r="Y88" s="122"/>
      <c r="Z88" s="122"/>
      <c r="AA88" s="122"/>
      <c r="AB88" s="123">
        <v>0.1</v>
      </c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4"/>
      <c r="AO88" s="4"/>
      <c r="AP88" s="4"/>
      <c r="AQ88" s="4"/>
      <c r="AR88" s="4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2">
      <c r="A89" s="124"/>
      <c r="B89" s="121" t="s">
        <v>56</v>
      </c>
      <c r="C89" s="122">
        <v>1.3</v>
      </c>
      <c r="D89" s="124"/>
      <c r="E89" s="122"/>
      <c r="F89" s="132">
        <v>99</v>
      </c>
      <c r="G89" s="132">
        <v>25</v>
      </c>
      <c r="H89" s="132"/>
      <c r="I89" s="122"/>
      <c r="J89" s="122"/>
      <c r="K89" s="123">
        <v>0.1</v>
      </c>
      <c r="L89" s="122"/>
      <c r="M89" s="122"/>
      <c r="N89" s="122"/>
      <c r="O89" s="122"/>
      <c r="P89" s="123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4"/>
      <c r="AO89" s="4"/>
      <c r="AP89" s="4"/>
      <c r="AQ89" s="4"/>
      <c r="AR89" s="4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2">
      <c r="A90" s="124"/>
      <c r="B90" s="121" t="s">
        <v>57</v>
      </c>
      <c r="C90" s="122">
        <v>1.5</v>
      </c>
      <c r="D90" s="124">
        <v>33</v>
      </c>
      <c r="E90" s="122">
        <v>1.3</v>
      </c>
      <c r="F90" s="132">
        <v>95</v>
      </c>
      <c r="G90" s="132">
        <v>10</v>
      </c>
      <c r="H90" s="123"/>
      <c r="I90" s="122"/>
      <c r="J90" s="122"/>
      <c r="K90" s="123"/>
      <c r="L90" s="122"/>
      <c r="M90" s="122"/>
      <c r="N90" s="122"/>
      <c r="O90" s="122"/>
      <c r="P90" s="123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4"/>
      <c r="AO90" s="4"/>
      <c r="AP90" s="4"/>
      <c r="AQ90" s="4"/>
      <c r="AR90" s="4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2">
      <c r="A91" s="124"/>
      <c r="B91" s="121" t="s">
        <v>58</v>
      </c>
      <c r="C91" s="122">
        <v>1.7</v>
      </c>
      <c r="D91" s="124">
        <v>39</v>
      </c>
      <c r="E91" s="122">
        <v>1.4</v>
      </c>
      <c r="F91" s="132">
        <v>94</v>
      </c>
      <c r="G91" s="132">
        <v>5</v>
      </c>
      <c r="H91" s="124">
        <v>1</v>
      </c>
      <c r="I91" s="122"/>
      <c r="J91" s="122"/>
      <c r="K91" s="122"/>
      <c r="L91" s="122"/>
      <c r="M91" s="122"/>
      <c r="N91" s="122"/>
      <c r="O91" s="122"/>
      <c r="P91" s="123"/>
      <c r="Q91" s="123"/>
      <c r="R91" s="122"/>
      <c r="S91" s="122"/>
      <c r="T91" s="122"/>
      <c r="U91" s="122"/>
      <c r="V91" s="122"/>
      <c r="W91" s="122"/>
      <c r="X91" s="122"/>
      <c r="Y91" s="123"/>
      <c r="Z91" s="122"/>
      <c r="AA91" s="122"/>
      <c r="AB91" s="122"/>
      <c r="AC91" s="122"/>
      <c r="AD91" s="122"/>
      <c r="AE91" s="122"/>
      <c r="AF91" s="122"/>
      <c r="AG91" s="123"/>
      <c r="AH91" s="122"/>
      <c r="AI91" s="122"/>
      <c r="AJ91" s="122"/>
      <c r="AK91" s="122"/>
      <c r="AL91" s="122"/>
      <c r="AM91" s="122"/>
      <c r="AN91" s="4"/>
      <c r="AO91" s="4"/>
      <c r="AP91" s="4"/>
      <c r="AQ91" s="4"/>
      <c r="AR91" s="4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2">
      <c r="A92" s="124"/>
      <c r="B92" s="121" t="s">
        <v>59</v>
      </c>
      <c r="C92" s="122">
        <v>1.9</v>
      </c>
      <c r="D92" s="124"/>
      <c r="E92" s="122"/>
      <c r="F92" s="132">
        <v>95</v>
      </c>
      <c r="G92" s="124">
        <v>5</v>
      </c>
      <c r="H92" s="122"/>
      <c r="I92" s="122">
        <v>0.1</v>
      </c>
      <c r="J92" s="122"/>
      <c r="K92" s="122"/>
      <c r="L92" s="122"/>
      <c r="M92" s="122"/>
      <c r="N92" s="122"/>
      <c r="O92" s="122"/>
      <c r="P92" s="123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4"/>
      <c r="AO92" s="4"/>
      <c r="AP92" s="4"/>
      <c r="AQ92" s="4"/>
      <c r="AR92" s="4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2">
      <c r="A93" s="124"/>
      <c r="B93" s="121" t="s">
        <v>60</v>
      </c>
      <c r="C93" s="122">
        <v>2</v>
      </c>
      <c r="D93" s="124"/>
      <c r="E93" s="122"/>
      <c r="F93" s="132">
        <v>80</v>
      </c>
      <c r="G93" s="124">
        <v>20</v>
      </c>
      <c r="H93" s="122"/>
      <c r="I93" s="124">
        <v>2</v>
      </c>
      <c r="J93" s="122"/>
      <c r="K93" s="124"/>
      <c r="L93" s="122"/>
      <c r="M93" s="124">
        <v>2</v>
      </c>
      <c r="N93" s="122"/>
      <c r="O93" s="122"/>
      <c r="P93" s="123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>
        <v>0.1</v>
      </c>
      <c r="AE93" s="122"/>
      <c r="AF93" s="122"/>
      <c r="AG93" s="122"/>
      <c r="AH93" s="122"/>
      <c r="AI93" s="122"/>
      <c r="AJ93" s="122"/>
      <c r="AK93" s="122"/>
      <c r="AL93" s="122"/>
      <c r="AM93" s="122"/>
      <c r="AN93" s="4"/>
      <c r="AO93" s="4"/>
      <c r="AP93" s="4"/>
      <c r="AQ93" s="4"/>
      <c r="AR93" s="4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2">
      <c r="A94" s="7"/>
      <c r="B94" s="27"/>
      <c r="C94" s="4"/>
      <c r="D94" s="7"/>
      <c r="E94" s="4"/>
      <c r="F94" s="71"/>
      <c r="G94" s="7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2">
      <c r="A95" s="7"/>
      <c r="B95" s="110"/>
      <c r="C95" s="133"/>
      <c r="D95" s="7" t="s">
        <v>30</v>
      </c>
      <c r="E95" s="7" t="s">
        <v>31</v>
      </c>
      <c r="F95" s="71" t="s">
        <v>32</v>
      </c>
      <c r="G95" s="71" t="s">
        <v>33</v>
      </c>
      <c r="H95" s="7" t="s">
        <v>34</v>
      </c>
      <c r="I95" s="7" t="s">
        <v>35</v>
      </c>
      <c r="J95" s="7" t="s">
        <v>36</v>
      </c>
      <c r="K95" s="7" t="s">
        <v>37</v>
      </c>
      <c r="L95" s="7" t="s">
        <v>38</v>
      </c>
      <c r="M95" s="7" t="s">
        <v>106</v>
      </c>
      <c r="N95" s="7" t="s">
        <v>39</v>
      </c>
      <c r="O95" s="7" t="s">
        <v>126</v>
      </c>
      <c r="P95" s="7" t="s">
        <v>40</v>
      </c>
      <c r="Q95" s="7" t="s">
        <v>113</v>
      </c>
      <c r="R95" s="7" t="s">
        <v>108</v>
      </c>
      <c r="S95" s="7" t="s">
        <v>97</v>
      </c>
      <c r="T95" s="7" t="s">
        <v>42</v>
      </c>
      <c r="U95" s="7" t="s">
        <v>43</v>
      </c>
      <c r="V95" s="41" t="s">
        <v>142</v>
      </c>
      <c r="W95" s="7" t="s">
        <v>44</v>
      </c>
      <c r="X95" s="7" t="s">
        <v>45</v>
      </c>
      <c r="Y95" s="7" t="s">
        <v>46</v>
      </c>
      <c r="Z95" s="7" t="s">
        <v>47</v>
      </c>
      <c r="AA95" s="7" t="s">
        <v>48</v>
      </c>
      <c r="AB95" s="7" t="s">
        <v>49</v>
      </c>
      <c r="AC95" s="7" t="s">
        <v>50</v>
      </c>
      <c r="AD95" s="7" t="s">
        <v>112</v>
      </c>
      <c r="AE95" s="7"/>
      <c r="AF95" s="7" t="s">
        <v>95</v>
      </c>
      <c r="AG95" s="7" t="s">
        <v>94</v>
      </c>
      <c r="AH95" s="7" t="s">
        <v>102</v>
      </c>
      <c r="AI95" s="7" t="s">
        <v>96</v>
      </c>
      <c r="AJ95" s="7" t="s">
        <v>103</v>
      </c>
      <c r="AK95" s="7" t="s">
        <v>111</v>
      </c>
      <c r="AL95" s="7" t="s">
        <v>107</v>
      </c>
      <c r="AM95" s="7" t="s">
        <v>110</v>
      </c>
      <c r="AN95" s="7" t="s">
        <v>115</v>
      </c>
      <c r="AO95" s="7" t="s">
        <v>116</v>
      </c>
      <c r="AP95" s="7" t="s">
        <v>114</v>
      </c>
      <c r="AQ95" s="7" t="s">
        <v>117</v>
      </c>
      <c r="AR95" s="7" t="s">
        <v>118</v>
      </c>
      <c r="AS95" s="7" t="s">
        <v>119</v>
      </c>
      <c r="AT95" s="7" t="s">
        <v>128</v>
      </c>
      <c r="AU95" s="7" t="s">
        <v>129</v>
      </c>
      <c r="AV95" s="7" t="s">
        <v>130</v>
      </c>
      <c r="AW95" s="41" t="s">
        <v>133</v>
      </c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2">
      <c r="A96" s="72">
        <v>8</v>
      </c>
      <c r="B96" s="73" t="s">
        <v>51</v>
      </c>
      <c r="C96" s="74">
        <v>0.4</v>
      </c>
      <c r="D96" s="75"/>
      <c r="E96" s="74"/>
      <c r="F96" s="74"/>
      <c r="G96" s="74">
        <v>0.1</v>
      </c>
      <c r="H96" s="76"/>
      <c r="I96" s="131">
        <v>5</v>
      </c>
      <c r="J96" s="74"/>
      <c r="K96" s="74"/>
      <c r="L96" s="74"/>
      <c r="M96" s="74"/>
      <c r="N96" s="74"/>
      <c r="O96" s="74"/>
      <c r="P96" s="74"/>
      <c r="Q96" s="74"/>
      <c r="R96" s="75">
        <v>10</v>
      </c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5"/>
      <c r="AG96" s="74"/>
      <c r="AH96" s="74"/>
      <c r="AI96" s="75"/>
      <c r="AJ96" s="74"/>
      <c r="AK96" s="74"/>
      <c r="AL96" s="74"/>
      <c r="AM96" s="74"/>
      <c r="AN96" s="4"/>
      <c r="AO96" s="4"/>
      <c r="AP96" s="4"/>
      <c r="AQ96" s="4"/>
      <c r="AR96" s="4"/>
      <c r="AS96" s="4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2">
      <c r="A97" s="75"/>
      <c r="B97" s="73" t="s">
        <v>52</v>
      </c>
      <c r="C97" s="111">
        <v>0.6</v>
      </c>
      <c r="D97" s="74"/>
      <c r="E97" s="111"/>
      <c r="F97" s="74"/>
      <c r="G97" s="75">
        <v>70</v>
      </c>
      <c r="H97" s="75"/>
      <c r="I97" s="75"/>
      <c r="J97" s="74"/>
      <c r="K97" s="74"/>
      <c r="L97" s="74"/>
      <c r="M97" s="74"/>
      <c r="N97" s="74"/>
      <c r="O97" s="74">
        <v>10</v>
      </c>
      <c r="P97" s="76"/>
      <c r="Q97" s="74"/>
      <c r="R97" s="74">
        <v>0.1</v>
      </c>
      <c r="S97" s="74"/>
      <c r="T97" s="74"/>
      <c r="U97" s="75">
        <v>10</v>
      </c>
      <c r="V97" s="74">
        <v>0.1</v>
      </c>
      <c r="W97" s="74"/>
      <c r="X97" s="74"/>
      <c r="Y97" s="74"/>
      <c r="Z97" s="74"/>
      <c r="AA97" s="74"/>
      <c r="AB97" s="76">
        <v>0.1</v>
      </c>
      <c r="AC97" s="74"/>
      <c r="AD97" s="74"/>
      <c r="AE97" s="74"/>
      <c r="AF97" s="75">
        <v>5</v>
      </c>
      <c r="AG97" s="74"/>
      <c r="AH97" s="74"/>
      <c r="AI97" s="76"/>
      <c r="AJ97" s="74"/>
      <c r="AK97" s="74"/>
      <c r="AL97" s="74"/>
      <c r="AM97" s="74"/>
      <c r="AN97" s="4"/>
      <c r="AO97" s="4"/>
      <c r="AP97" s="4"/>
      <c r="AQ97" s="4"/>
      <c r="AR97" s="4"/>
      <c r="AS97" s="4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2">
      <c r="A98" s="75"/>
      <c r="B98" s="73" t="s">
        <v>53</v>
      </c>
      <c r="C98" s="111">
        <v>1</v>
      </c>
      <c r="D98" s="75">
        <v>11</v>
      </c>
      <c r="E98" s="74">
        <v>0.6</v>
      </c>
      <c r="F98" s="74">
        <v>0.1</v>
      </c>
      <c r="G98" s="131">
        <v>75</v>
      </c>
      <c r="H98" s="75">
        <v>1</v>
      </c>
      <c r="I98" s="74"/>
      <c r="J98" s="74"/>
      <c r="K98" s="75"/>
      <c r="L98" s="74"/>
      <c r="M98" s="74"/>
      <c r="N98" s="75"/>
      <c r="O98" s="75">
        <v>25</v>
      </c>
      <c r="P98" s="74"/>
      <c r="Q98" s="74"/>
      <c r="R98" s="74">
        <v>0.1</v>
      </c>
      <c r="S98" s="74"/>
      <c r="T98" s="74"/>
      <c r="U98" s="75">
        <v>5</v>
      </c>
      <c r="V98" s="74">
        <v>0.1</v>
      </c>
      <c r="W98" s="74"/>
      <c r="X98" s="74"/>
      <c r="Y98" s="74"/>
      <c r="Z98" s="74"/>
      <c r="AA98" s="74"/>
      <c r="AB98" s="74"/>
      <c r="AC98" s="74"/>
      <c r="AD98" s="74"/>
      <c r="AE98" s="74"/>
      <c r="AF98" s="74">
        <v>0.1</v>
      </c>
      <c r="AG98" s="74"/>
      <c r="AH98" s="74"/>
      <c r="AI98" s="74"/>
      <c r="AJ98" s="74"/>
      <c r="AK98" s="74"/>
      <c r="AL98" s="74"/>
      <c r="AM98" s="74"/>
      <c r="AN98" s="4"/>
      <c r="AO98" s="4"/>
      <c r="AP98" s="4"/>
      <c r="AQ98" s="4"/>
      <c r="AR98" s="4"/>
      <c r="AS98" s="4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2">
      <c r="A99" s="75"/>
      <c r="B99" s="73" t="s">
        <v>54</v>
      </c>
      <c r="C99" s="111">
        <v>1.2</v>
      </c>
      <c r="D99" s="75"/>
      <c r="E99" s="74"/>
      <c r="F99" s="75">
        <v>25</v>
      </c>
      <c r="G99" s="75">
        <v>65</v>
      </c>
      <c r="H99" s="131"/>
      <c r="I99" s="74"/>
      <c r="J99" s="74"/>
      <c r="K99" s="75"/>
      <c r="L99" s="74"/>
      <c r="M99" s="74"/>
      <c r="N99" s="74">
        <v>0.1</v>
      </c>
      <c r="O99" s="75">
        <v>8</v>
      </c>
      <c r="P99" s="76"/>
      <c r="Q99" s="74"/>
      <c r="R99" s="74"/>
      <c r="S99" s="74"/>
      <c r="T99" s="74"/>
      <c r="U99" s="75">
        <v>10</v>
      </c>
      <c r="V99" s="74">
        <v>0.1</v>
      </c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4"/>
      <c r="AO99" s="4"/>
      <c r="AP99" s="4"/>
      <c r="AQ99" s="4"/>
      <c r="AR99" s="4"/>
      <c r="AS99" s="4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2">
      <c r="A100" s="75"/>
      <c r="B100" s="73" t="s">
        <v>55</v>
      </c>
      <c r="C100" s="74">
        <v>1.5</v>
      </c>
      <c r="D100" s="75"/>
      <c r="E100" s="74"/>
      <c r="F100" s="75">
        <v>40</v>
      </c>
      <c r="G100" s="75">
        <v>80</v>
      </c>
      <c r="H100" s="131"/>
      <c r="I100" s="74"/>
      <c r="J100" s="74"/>
      <c r="K100" s="75"/>
      <c r="L100" s="74"/>
      <c r="M100" s="74"/>
      <c r="N100" s="74"/>
      <c r="O100" s="76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4"/>
      <c r="AO100" s="4"/>
      <c r="AP100" s="4"/>
      <c r="AQ100" s="4"/>
      <c r="AR100" s="4"/>
      <c r="AS100" s="4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2">
      <c r="A101" s="75"/>
      <c r="B101" s="73" t="s">
        <v>56</v>
      </c>
      <c r="C101" s="74">
        <v>1.6</v>
      </c>
      <c r="D101" s="75">
        <v>30</v>
      </c>
      <c r="E101" s="74">
        <v>1.6</v>
      </c>
      <c r="F101" s="75">
        <v>80</v>
      </c>
      <c r="G101" s="75">
        <v>40</v>
      </c>
      <c r="H101" s="75"/>
      <c r="I101" s="74"/>
      <c r="J101" s="74"/>
      <c r="K101" s="74"/>
      <c r="L101" s="74"/>
      <c r="M101" s="74"/>
      <c r="N101" s="74"/>
      <c r="O101" s="74"/>
      <c r="P101" s="76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4"/>
      <c r="AO101" s="4"/>
      <c r="AP101" s="4"/>
      <c r="AQ101" s="4"/>
      <c r="AR101" s="4"/>
      <c r="AS101" s="4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2">
      <c r="A102" s="75"/>
      <c r="B102" s="73" t="s">
        <v>57</v>
      </c>
      <c r="C102" s="74">
        <v>1.9</v>
      </c>
      <c r="D102" s="75"/>
      <c r="E102" s="74"/>
      <c r="F102" s="131">
        <v>80</v>
      </c>
      <c r="G102" s="75">
        <v>30</v>
      </c>
      <c r="H102" s="74"/>
      <c r="I102" s="74"/>
      <c r="J102" s="74"/>
      <c r="K102" s="74">
        <v>0.1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5">
        <v>2</v>
      </c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4"/>
      <c r="AO102" s="4"/>
      <c r="AP102" s="4"/>
      <c r="AQ102" s="4"/>
      <c r="AR102" s="4"/>
      <c r="AS102" s="4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2">
      <c r="A103" s="75"/>
      <c r="B103" s="73" t="s">
        <v>58</v>
      </c>
      <c r="C103" s="74">
        <v>2.1</v>
      </c>
      <c r="D103" s="75">
        <v>36</v>
      </c>
      <c r="E103" s="74">
        <v>1.9</v>
      </c>
      <c r="F103" s="131">
        <v>90</v>
      </c>
      <c r="G103" s="75">
        <v>20</v>
      </c>
      <c r="H103" s="74"/>
      <c r="I103" s="74"/>
      <c r="J103" s="74"/>
      <c r="K103" s="75">
        <v>5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5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4"/>
      <c r="AO103" s="4"/>
      <c r="AP103" s="4"/>
      <c r="AQ103" s="4"/>
      <c r="AR103" s="4"/>
      <c r="AS103" s="4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2">
      <c r="A104" s="75"/>
      <c r="B104" s="73" t="s">
        <v>59</v>
      </c>
      <c r="C104" s="74">
        <v>2.2</v>
      </c>
      <c r="D104" s="75"/>
      <c r="E104" s="74"/>
      <c r="F104" s="75">
        <v>50</v>
      </c>
      <c r="G104" s="75">
        <v>30</v>
      </c>
      <c r="H104" s="74"/>
      <c r="I104" s="74"/>
      <c r="J104" s="74"/>
      <c r="K104" s="74"/>
      <c r="L104" s="74"/>
      <c r="M104" s="75">
        <v>2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4"/>
      <c r="AO104" s="4"/>
      <c r="AP104" s="4"/>
      <c r="AQ104" s="4"/>
      <c r="AR104" s="4"/>
      <c r="AS104" s="4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2">
      <c r="A105" s="75"/>
      <c r="B105" s="73" t="s">
        <v>60</v>
      </c>
      <c r="C105" s="74">
        <v>2.2</v>
      </c>
      <c r="D105" s="75"/>
      <c r="E105" s="74"/>
      <c r="F105" s="75">
        <v>50</v>
      </c>
      <c r="G105" s="75">
        <v>10</v>
      </c>
      <c r="H105" s="74"/>
      <c r="I105" s="75">
        <v>10</v>
      </c>
      <c r="J105" s="74"/>
      <c r="K105" s="74"/>
      <c r="L105" s="74"/>
      <c r="M105" s="75">
        <v>1</v>
      </c>
      <c r="N105" s="74"/>
      <c r="O105" s="74"/>
      <c r="P105" s="74"/>
      <c r="Q105" s="74"/>
      <c r="R105" s="75"/>
      <c r="S105" s="74"/>
      <c r="T105" s="74"/>
      <c r="U105" s="74"/>
      <c r="V105" s="74"/>
      <c r="W105" s="74"/>
      <c r="X105" s="74"/>
      <c r="Y105" s="75">
        <v>10</v>
      </c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4"/>
      <c r="AO105" s="4"/>
      <c r="AP105" s="4"/>
      <c r="AQ105" s="4"/>
      <c r="AR105" s="4"/>
      <c r="AS105" s="4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2">
      <c r="A106" s="7"/>
      <c r="B106" s="27"/>
      <c r="C106" s="4"/>
      <c r="D106" s="7"/>
      <c r="E106" s="4"/>
      <c r="F106" s="71"/>
      <c r="G106" s="7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2">
      <c r="A107" s="7"/>
      <c r="B107" s="27"/>
      <c r="C107" s="133"/>
      <c r="D107" s="7"/>
      <c r="E107" s="4"/>
      <c r="F107" s="71"/>
      <c r="G107" s="7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41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0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2">
      <c r="A108" s="72">
        <v>9</v>
      </c>
      <c r="B108" s="73" t="s">
        <v>51</v>
      </c>
      <c r="C108" s="74">
        <v>0.3</v>
      </c>
      <c r="D108" s="75">
        <v>5</v>
      </c>
      <c r="E108" s="74">
        <v>0.3</v>
      </c>
      <c r="F108" s="75">
        <v>5</v>
      </c>
      <c r="G108" s="74">
        <v>1</v>
      </c>
      <c r="H108" s="75">
        <v>5</v>
      </c>
      <c r="I108" s="74"/>
      <c r="J108" s="74"/>
      <c r="K108" s="74"/>
      <c r="L108" s="74"/>
      <c r="M108" s="74"/>
      <c r="N108" s="76"/>
      <c r="O108" s="131"/>
      <c r="P108" s="74"/>
      <c r="Q108" s="74"/>
      <c r="R108" s="75"/>
      <c r="S108" s="74"/>
      <c r="T108" s="74"/>
      <c r="U108" s="75">
        <v>2</v>
      </c>
      <c r="V108" s="74">
        <v>0.1</v>
      </c>
      <c r="W108" s="74"/>
      <c r="X108" s="74"/>
      <c r="Y108" s="74"/>
      <c r="Z108" s="74"/>
      <c r="AA108" s="131"/>
      <c r="AB108" s="76">
        <v>0.1</v>
      </c>
      <c r="AC108" s="74"/>
      <c r="AD108" s="74"/>
      <c r="AE108" s="74"/>
      <c r="AF108" s="74"/>
      <c r="AG108" s="74"/>
      <c r="AH108" s="74"/>
      <c r="AI108" s="75">
        <v>2</v>
      </c>
      <c r="AJ108" s="74"/>
      <c r="AK108" s="75">
        <v>3</v>
      </c>
      <c r="AL108" s="74"/>
      <c r="AM108" s="74"/>
      <c r="AN108" s="4"/>
      <c r="AO108" s="4"/>
      <c r="AP108" s="4"/>
      <c r="AQ108" s="4"/>
      <c r="AR108" s="4"/>
      <c r="AS108" s="4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2">
      <c r="A109" s="75"/>
      <c r="B109" s="73" t="s">
        <v>52</v>
      </c>
      <c r="C109" s="74">
        <v>0.5</v>
      </c>
      <c r="D109" s="75"/>
      <c r="E109" s="74"/>
      <c r="F109" s="75">
        <v>20</v>
      </c>
      <c r="G109" s="74">
        <v>0.1</v>
      </c>
      <c r="H109" s="75">
        <v>20</v>
      </c>
      <c r="I109" s="74"/>
      <c r="J109" s="74"/>
      <c r="K109" s="74"/>
      <c r="L109" s="74"/>
      <c r="M109" s="74"/>
      <c r="N109" s="74"/>
      <c r="O109" s="74"/>
      <c r="P109" s="74"/>
      <c r="Q109" s="74"/>
      <c r="R109" s="75"/>
      <c r="S109" s="74"/>
      <c r="T109" s="74"/>
      <c r="U109" s="75">
        <v>15</v>
      </c>
      <c r="V109" s="131">
        <v>5</v>
      </c>
      <c r="W109" s="74"/>
      <c r="X109" s="74"/>
      <c r="Y109" s="74"/>
      <c r="Z109" s="74"/>
      <c r="AA109" s="76">
        <v>0.1</v>
      </c>
      <c r="AB109" s="74">
        <v>0.1</v>
      </c>
      <c r="AC109" s="74"/>
      <c r="AD109" s="74"/>
      <c r="AE109" s="75"/>
      <c r="AF109" s="75"/>
      <c r="AG109" s="74"/>
      <c r="AH109" s="74"/>
      <c r="AI109" s="75"/>
      <c r="AJ109" s="76"/>
      <c r="AK109" s="75"/>
      <c r="AL109" s="74"/>
      <c r="AM109" s="74"/>
      <c r="AN109" s="4"/>
      <c r="AO109" s="4"/>
      <c r="AP109" s="4"/>
      <c r="AQ109" s="4"/>
      <c r="AR109" s="4"/>
      <c r="AS109" s="4"/>
      <c r="AT109" s="7"/>
      <c r="AU109" s="7"/>
      <c r="AW109" s="16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2">
      <c r="A110" s="75"/>
      <c r="B110" s="73" t="s">
        <v>53</v>
      </c>
      <c r="C110" s="74">
        <v>0.8</v>
      </c>
      <c r="D110" s="75"/>
      <c r="E110" s="74"/>
      <c r="F110" s="75">
        <v>50</v>
      </c>
      <c r="G110" s="74">
        <v>0.1</v>
      </c>
      <c r="H110" s="131">
        <v>50</v>
      </c>
      <c r="I110" s="74"/>
      <c r="J110" s="74"/>
      <c r="K110" s="74"/>
      <c r="L110" s="74"/>
      <c r="M110" s="74"/>
      <c r="N110" s="74"/>
      <c r="O110" s="76"/>
      <c r="P110" s="74"/>
      <c r="Q110" s="74"/>
      <c r="R110" s="74"/>
      <c r="S110" s="74"/>
      <c r="T110" s="74"/>
      <c r="U110" s="131">
        <v>5</v>
      </c>
      <c r="V110" s="131">
        <v>5</v>
      </c>
      <c r="W110" s="74"/>
      <c r="X110" s="74"/>
      <c r="Y110" s="74"/>
      <c r="Z110" s="74"/>
      <c r="AA110" s="76">
        <v>0.1</v>
      </c>
      <c r="AB110" s="74">
        <v>0.1</v>
      </c>
      <c r="AC110" s="74"/>
      <c r="AD110" s="74"/>
      <c r="AE110" s="131"/>
      <c r="AF110" s="74"/>
      <c r="AG110" s="74"/>
      <c r="AH110" s="74"/>
      <c r="AI110" s="74"/>
      <c r="AJ110" s="74"/>
      <c r="AK110" s="75"/>
      <c r="AL110" s="74"/>
      <c r="AM110" s="74"/>
      <c r="AN110" s="4"/>
      <c r="AO110" s="4"/>
      <c r="AP110" s="4"/>
      <c r="AQ110" s="4"/>
      <c r="AR110" s="4"/>
      <c r="AS110" s="4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2">
      <c r="A111" s="75"/>
      <c r="B111" s="73" t="s">
        <v>54</v>
      </c>
      <c r="C111" s="74">
        <v>0.7</v>
      </c>
      <c r="D111" s="138">
        <v>19</v>
      </c>
      <c r="E111" s="111">
        <v>0.7</v>
      </c>
      <c r="F111" s="131">
        <v>20</v>
      </c>
      <c r="G111" s="74">
        <v>0.1</v>
      </c>
      <c r="H111" s="75">
        <v>20</v>
      </c>
      <c r="I111" s="74"/>
      <c r="J111" s="74"/>
      <c r="K111" s="75"/>
      <c r="L111" s="74"/>
      <c r="M111" s="74"/>
      <c r="N111" s="74"/>
      <c r="O111" s="76"/>
      <c r="P111" s="74"/>
      <c r="Q111" s="74"/>
      <c r="R111" s="74"/>
      <c r="S111" s="76"/>
      <c r="T111" s="74"/>
      <c r="U111" s="75">
        <v>10</v>
      </c>
      <c r="V111" s="131">
        <v>5</v>
      </c>
      <c r="W111" s="74"/>
      <c r="X111" s="74"/>
      <c r="Y111" s="74"/>
      <c r="Z111" s="74"/>
      <c r="AA111" s="76">
        <v>1</v>
      </c>
      <c r="AB111" s="74">
        <v>0.1</v>
      </c>
      <c r="AC111" s="74"/>
      <c r="AD111" s="74"/>
      <c r="AE111" s="76"/>
      <c r="AF111" s="74"/>
      <c r="AG111" s="74">
        <v>0.1</v>
      </c>
      <c r="AH111" s="74"/>
      <c r="AI111" s="74"/>
      <c r="AJ111" s="74"/>
      <c r="AK111" s="74"/>
      <c r="AL111" s="74"/>
      <c r="AM111" s="74"/>
      <c r="AN111" s="4"/>
      <c r="AO111" s="4"/>
      <c r="AP111" s="4"/>
      <c r="AQ111" s="4"/>
      <c r="AR111" s="4"/>
      <c r="AS111" s="4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2">
      <c r="A112" s="75"/>
      <c r="B112" s="73" t="s">
        <v>55</v>
      </c>
      <c r="C112" s="74">
        <v>0.9</v>
      </c>
      <c r="D112" s="75"/>
      <c r="E112" s="74"/>
      <c r="F112" s="131">
        <v>10</v>
      </c>
      <c r="G112" s="74">
        <v>0.1</v>
      </c>
      <c r="H112" s="75">
        <v>10</v>
      </c>
      <c r="I112" s="74"/>
      <c r="J112" s="74"/>
      <c r="K112" s="131"/>
      <c r="L112" s="74"/>
      <c r="M112" s="74"/>
      <c r="N112" s="74"/>
      <c r="O112" s="74"/>
      <c r="P112" s="74"/>
      <c r="Q112" s="74"/>
      <c r="R112" s="74"/>
      <c r="S112" s="74"/>
      <c r="T112" s="74"/>
      <c r="U112" s="131">
        <v>2</v>
      </c>
      <c r="V112" s="76">
        <v>0.1</v>
      </c>
      <c r="W112" s="74"/>
      <c r="X112" s="74"/>
      <c r="Y112" s="74"/>
      <c r="Z112" s="74"/>
      <c r="AA112" s="76"/>
      <c r="AB112" s="74"/>
      <c r="AC112" s="74"/>
      <c r="AD112" s="74"/>
      <c r="AE112" s="76"/>
      <c r="AF112" s="74"/>
      <c r="AG112" s="75">
        <v>5</v>
      </c>
      <c r="AH112" s="74"/>
      <c r="AI112" s="76"/>
      <c r="AJ112" s="74"/>
      <c r="AK112" s="74"/>
      <c r="AL112" s="74"/>
      <c r="AM112" s="74"/>
      <c r="AN112" s="4"/>
      <c r="AO112" s="4"/>
      <c r="AP112" s="4"/>
      <c r="AQ112" s="4"/>
      <c r="AR112" s="4"/>
      <c r="AS112" s="4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2">
      <c r="A113" s="75"/>
      <c r="B113" s="73" t="s">
        <v>56</v>
      </c>
      <c r="C113" s="74">
        <v>0.9</v>
      </c>
      <c r="D113" s="136"/>
      <c r="E113" s="108"/>
      <c r="F113" s="131">
        <v>10</v>
      </c>
      <c r="G113" s="74">
        <v>1</v>
      </c>
      <c r="H113" s="75">
        <v>10</v>
      </c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5">
        <v>2</v>
      </c>
      <c r="V113" s="76">
        <v>0.1</v>
      </c>
      <c r="W113" s="74"/>
      <c r="X113" s="74"/>
      <c r="Y113" s="74"/>
      <c r="Z113" s="74"/>
      <c r="AA113" s="76"/>
      <c r="AB113" s="74"/>
      <c r="AC113" s="76"/>
      <c r="AD113" s="74"/>
      <c r="AE113" s="76"/>
      <c r="AF113" s="74"/>
      <c r="AG113" s="131">
        <v>50</v>
      </c>
      <c r="AH113" s="74"/>
      <c r="AI113" s="74"/>
      <c r="AJ113" s="74"/>
      <c r="AK113" s="74"/>
      <c r="AL113" s="74"/>
      <c r="AM113" s="74"/>
      <c r="AN113" s="4"/>
      <c r="AO113" s="4"/>
      <c r="AP113" s="4"/>
      <c r="AQ113" s="4"/>
      <c r="AR113" s="4"/>
      <c r="AS113" s="4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2">
      <c r="A114" s="75"/>
      <c r="B114" s="73" t="s">
        <v>57</v>
      </c>
      <c r="C114" s="74">
        <v>0.9</v>
      </c>
      <c r="D114" s="75"/>
      <c r="E114" s="74"/>
      <c r="F114" s="75">
        <v>10</v>
      </c>
      <c r="G114" s="74">
        <v>0.1</v>
      </c>
      <c r="H114" s="75">
        <v>10</v>
      </c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5">
        <v>10</v>
      </c>
      <c r="V114" s="76">
        <v>0.1</v>
      </c>
      <c r="W114" s="74"/>
      <c r="X114" s="74"/>
      <c r="Y114" s="74"/>
      <c r="Z114" s="74"/>
      <c r="AA114" s="76">
        <v>0.1</v>
      </c>
      <c r="AB114" s="74">
        <v>0.1</v>
      </c>
      <c r="AC114" s="74"/>
      <c r="AD114" s="74"/>
      <c r="AE114" s="76"/>
      <c r="AF114" s="74"/>
      <c r="AG114" s="131">
        <v>40</v>
      </c>
      <c r="AH114" s="74"/>
      <c r="AI114" s="74"/>
      <c r="AJ114" s="74"/>
      <c r="AK114" s="74"/>
      <c r="AL114" s="74"/>
      <c r="AM114" s="74"/>
      <c r="AN114" s="4"/>
      <c r="AO114" s="4"/>
      <c r="AP114" s="4"/>
      <c r="AQ114" s="4"/>
      <c r="AR114" s="4"/>
      <c r="AS114" s="4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2">
      <c r="A115" s="75"/>
      <c r="B115" s="73" t="s">
        <v>58</v>
      </c>
      <c r="C115" s="74">
        <v>0.6</v>
      </c>
      <c r="D115" s="75"/>
      <c r="E115" s="74"/>
      <c r="F115" s="75">
        <v>40</v>
      </c>
      <c r="G115" s="74">
        <v>10</v>
      </c>
      <c r="H115" s="75">
        <v>40</v>
      </c>
      <c r="I115" s="74"/>
      <c r="J115" s="74"/>
      <c r="K115" s="74"/>
      <c r="L115" s="74"/>
      <c r="M115" s="74"/>
      <c r="N115" s="74"/>
      <c r="O115" s="76"/>
      <c r="P115" s="74"/>
      <c r="Q115" s="74"/>
      <c r="R115" s="137"/>
      <c r="S115" s="76"/>
      <c r="T115" s="74"/>
      <c r="U115" s="75">
        <v>10</v>
      </c>
      <c r="V115" s="76"/>
      <c r="W115" s="74"/>
      <c r="X115" s="74"/>
      <c r="Y115" s="74"/>
      <c r="Z115" s="74"/>
      <c r="AA115" s="76">
        <v>0.1</v>
      </c>
      <c r="AB115" s="74"/>
      <c r="AC115" s="74"/>
      <c r="AD115" s="74"/>
      <c r="AE115" s="76"/>
      <c r="AF115" s="74"/>
      <c r="AG115" s="131">
        <v>10</v>
      </c>
      <c r="AH115" s="76"/>
      <c r="AI115" s="76"/>
      <c r="AJ115" s="76"/>
      <c r="AK115" s="74"/>
      <c r="AL115" s="74"/>
      <c r="AM115" s="74"/>
      <c r="AN115" s="4"/>
      <c r="AO115" s="4"/>
      <c r="AP115" s="4"/>
      <c r="AQ115" s="4"/>
      <c r="AR115" s="4"/>
      <c r="AS115" s="4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2">
      <c r="A116" s="75"/>
      <c r="B116" s="73" t="s">
        <v>59</v>
      </c>
      <c r="C116" s="74">
        <v>0.8</v>
      </c>
      <c r="D116" s="74"/>
      <c r="E116" s="74"/>
      <c r="F116" s="131"/>
      <c r="G116" s="74">
        <v>0.1</v>
      </c>
      <c r="H116" s="75"/>
      <c r="I116" s="74"/>
      <c r="J116" s="74"/>
      <c r="K116" s="76"/>
      <c r="L116" s="74"/>
      <c r="M116" s="74"/>
      <c r="N116" s="74"/>
      <c r="O116" s="74"/>
      <c r="P116" s="76"/>
      <c r="Q116" s="74"/>
      <c r="R116" s="131">
        <v>30</v>
      </c>
      <c r="S116" s="131">
        <v>20</v>
      </c>
      <c r="T116" s="74"/>
      <c r="U116" s="75"/>
      <c r="V116" s="74"/>
      <c r="W116" s="74"/>
      <c r="X116" s="74"/>
      <c r="Y116" s="76"/>
      <c r="Z116" s="74"/>
      <c r="AA116" s="74"/>
      <c r="AB116" s="76"/>
      <c r="AC116" s="74"/>
      <c r="AD116" s="74"/>
      <c r="AE116" s="76"/>
      <c r="AF116" s="74"/>
      <c r="AG116" s="75"/>
      <c r="AH116" s="74"/>
      <c r="AI116" s="74"/>
      <c r="AJ116" s="74"/>
      <c r="AK116" s="74"/>
      <c r="AL116" s="74"/>
      <c r="AM116" s="74"/>
      <c r="AN116" s="4"/>
      <c r="AO116" s="4"/>
      <c r="AP116" s="4"/>
      <c r="AQ116" s="4"/>
      <c r="AR116" s="4"/>
      <c r="AS116" s="4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2">
      <c r="A117" s="75"/>
      <c r="B117" s="73" t="s">
        <v>60</v>
      </c>
      <c r="C117" s="74">
        <v>1.4</v>
      </c>
      <c r="D117" s="75">
        <v>46</v>
      </c>
      <c r="E117" s="74">
        <v>0.8</v>
      </c>
      <c r="F117" s="74">
        <v>0.1</v>
      </c>
      <c r="G117" s="74">
        <v>90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5">
        <v>15</v>
      </c>
      <c r="S117" s="75">
        <v>10</v>
      </c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6"/>
      <c r="AH117" s="76"/>
      <c r="AI117" s="76"/>
      <c r="AJ117" s="76"/>
      <c r="AK117" s="74"/>
      <c r="AL117" s="74"/>
      <c r="AM117" s="74"/>
      <c r="AN117" s="4"/>
      <c r="AO117" s="4"/>
      <c r="AP117" s="4"/>
      <c r="AQ117" s="4"/>
      <c r="AR117" s="4"/>
      <c r="AS117" s="4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2">
      <c r="A118" s="7"/>
      <c r="B118" s="27"/>
      <c r="C118" s="4"/>
      <c r="D118" s="7"/>
      <c r="E118" s="4"/>
      <c r="F118" s="71"/>
      <c r="G118" s="7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2">
      <c r="A119" s="7"/>
      <c r="B119" s="27"/>
      <c r="C119" s="133"/>
      <c r="D119" s="7"/>
      <c r="E119" s="4"/>
      <c r="F119" s="71"/>
      <c r="G119" s="7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09"/>
      <c r="AF119" s="7"/>
      <c r="AG119" s="7"/>
      <c r="AH119" s="7"/>
      <c r="AI119" s="7"/>
      <c r="AJ119" s="7"/>
      <c r="AK119" s="7"/>
      <c r="AL119" s="7"/>
      <c r="AM119" s="109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2">
      <c r="A120" s="72">
        <v>10</v>
      </c>
      <c r="B120" s="73" t="s">
        <v>51</v>
      </c>
      <c r="C120" s="74">
        <v>0.4</v>
      </c>
      <c r="D120" s="74"/>
      <c r="E120" s="74"/>
      <c r="F120" s="76"/>
      <c r="G120" s="75">
        <v>1</v>
      </c>
      <c r="H120" s="75">
        <v>5</v>
      </c>
      <c r="I120" s="74"/>
      <c r="J120" s="74"/>
      <c r="K120" s="74"/>
      <c r="L120" s="74"/>
      <c r="M120" s="74"/>
      <c r="N120" s="76"/>
      <c r="O120" s="76"/>
      <c r="P120" s="74"/>
      <c r="Q120" s="74"/>
      <c r="R120" s="76">
        <v>0.1</v>
      </c>
      <c r="S120" s="74"/>
      <c r="T120" s="74"/>
      <c r="U120" s="75">
        <v>10</v>
      </c>
      <c r="V120" s="76"/>
      <c r="W120" s="74"/>
      <c r="X120" s="74"/>
      <c r="Y120" s="74"/>
      <c r="Z120" s="74"/>
      <c r="AA120" s="74"/>
      <c r="AB120" s="74">
        <v>0.1</v>
      </c>
      <c r="AC120" s="74"/>
      <c r="AD120" s="74"/>
      <c r="AE120" s="74"/>
      <c r="AF120" s="76"/>
      <c r="AG120" s="74"/>
      <c r="AH120" s="76"/>
      <c r="AI120" s="76"/>
      <c r="AJ120" s="74"/>
      <c r="AK120" s="74"/>
      <c r="AL120" s="74"/>
      <c r="AM120" s="74"/>
      <c r="AN120" s="4"/>
      <c r="AO120" s="4"/>
      <c r="AP120" s="4"/>
      <c r="AQ120" s="4"/>
      <c r="AR120" s="4"/>
      <c r="AS120" s="4"/>
      <c r="AT120" s="4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2">
      <c r="A121" s="75"/>
      <c r="B121" s="73" t="s">
        <v>52</v>
      </c>
      <c r="C121" s="74">
        <v>0.5</v>
      </c>
      <c r="D121" s="75">
        <v>6</v>
      </c>
      <c r="E121" s="74">
        <v>0.4</v>
      </c>
      <c r="F121" s="74"/>
      <c r="G121" s="75">
        <v>1</v>
      </c>
      <c r="H121" s="75">
        <v>10</v>
      </c>
      <c r="I121" s="74"/>
      <c r="J121" s="74"/>
      <c r="K121" s="74"/>
      <c r="L121" s="74"/>
      <c r="M121" s="74"/>
      <c r="N121" s="76"/>
      <c r="O121" s="74"/>
      <c r="P121" s="74"/>
      <c r="Q121" s="74"/>
      <c r="R121" s="74"/>
      <c r="S121" s="74"/>
      <c r="T121" s="74"/>
      <c r="U121" s="75">
        <v>10</v>
      </c>
      <c r="V121" s="76"/>
      <c r="W121" s="74"/>
      <c r="X121" s="74"/>
      <c r="Y121" s="74"/>
      <c r="Z121" s="74"/>
      <c r="AA121" s="74"/>
      <c r="AB121" s="74">
        <v>0.1</v>
      </c>
      <c r="AC121" s="74"/>
      <c r="AD121" s="74"/>
      <c r="AE121" s="128"/>
      <c r="AF121" s="74">
        <v>0.1</v>
      </c>
      <c r="AG121" s="74"/>
      <c r="AH121" s="74"/>
      <c r="AI121" s="76"/>
      <c r="AJ121" s="74"/>
      <c r="AK121" s="74"/>
      <c r="AL121" s="74"/>
      <c r="AM121" s="74"/>
      <c r="AN121" s="4"/>
      <c r="AO121" s="4"/>
      <c r="AP121" s="4"/>
      <c r="AQ121" s="4"/>
      <c r="AR121" s="4"/>
      <c r="AS121" s="4"/>
      <c r="AT121" s="4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2">
      <c r="A122" s="75"/>
      <c r="B122" s="73" t="s">
        <v>53</v>
      </c>
      <c r="C122" s="74">
        <v>0.8</v>
      </c>
      <c r="D122" s="75"/>
      <c r="E122" s="74"/>
      <c r="F122" s="75">
        <v>1</v>
      </c>
      <c r="G122" s="75"/>
      <c r="H122" s="75">
        <v>50</v>
      </c>
      <c r="I122" s="74"/>
      <c r="J122" s="74"/>
      <c r="K122" s="74"/>
      <c r="L122" s="74"/>
      <c r="M122" s="74"/>
      <c r="N122" s="74"/>
      <c r="O122" s="74"/>
      <c r="P122" s="74"/>
      <c r="Q122" s="74"/>
      <c r="R122" s="76"/>
      <c r="S122" s="74"/>
      <c r="T122" s="74"/>
      <c r="U122" s="75">
        <v>5</v>
      </c>
      <c r="V122" s="74"/>
      <c r="W122" s="74"/>
      <c r="X122" s="74"/>
      <c r="Y122" s="74"/>
      <c r="Z122" s="74"/>
      <c r="AA122" s="74"/>
      <c r="AB122" s="74">
        <v>0.1</v>
      </c>
      <c r="AC122" s="74"/>
      <c r="AD122" s="74"/>
      <c r="AE122" s="111"/>
      <c r="AF122" s="76"/>
      <c r="AG122" s="74"/>
      <c r="AH122" s="76"/>
      <c r="AI122" s="76"/>
      <c r="AJ122" s="74"/>
      <c r="AK122" s="74"/>
      <c r="AL122" s="74"/>
      <c r="AM122" s="74"/>
      <c r="AN122" s="4"/>
      <c r="AO122" s="4"/>
      <c r="AP122" s="4"/>
      <c r="AQ122" s="4"/>
      <c r="AR122" s="4"/>
      <c r="AS122" s="4"/>
      <c r="AT122" s="4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2">
      <c r="A123" s="75"/>
      <c r="B123" s="73" t="s">
        <v>54</v>
      </c>
      <c r="C123" s="74">
        <v>1</v>
      </c>
      <c r="D123" s="75"/>
      <c r="E123" s="74"/>
      <c r="F123" s="131">
        <v>5</v>
      </c>
      <c r="G123" s="75">
        <v>1</v>
      </c>
      <c r="H123" s="75">
        <v>50</v>
      </c>
      <c r="I123" s="74"/>
      <c r="J123" s="74"/>
      <c r="K123" s="74"/>
      <c r="L123" s="74"/>
      <c r="M123" s="74"/>
      <c r="N123" s="74"/>
      <c r="O123" s="131"/>
      <c r="P123" s="74"/>
      <c r="Q123" s="74"/>
      <c r="R123" s="74"/>
      <c r="S123" s="76"/>
      <c r="T123" s="74"/>
      <c r="U123" s="75">
        <v>5</v>
      </c>
      <c r="V123" s="74"/>
      <c r="W123" s="74"/>
      <c r="X123" s="76"/>
      <c r="Y123" s="76"/>
      <c r="Z123" s="74"/>
      <c r="AA123" s="74"/>
      <c r="AB123" s="74"/>
      <c r="AC123" s="74"/>
      <c r="AD123" s="74"/>
      <c r="AE123" s="111"/>
      <c r="AF123" s="74"/>
      <c r="AG123" s="74"/>
      <c r="AH123" s="74"/>
      <c r="AI123" s="76"/>
      <c r="AJ123" s="74"/>
      <c r="AK123" s="74"/>
      <c r="AL123" s="74"/>
      <c r="AM123" s="74"/>
      <c r="AN123" s="4"/>
      <c r="AO123" s="4"/>
      <c r="AP123" s="4"/>
      <c r="AQ123" s="4"/>
      <c r="AR123" s="4"/>
      <c r="AS123" s="4"/>
      <c r="AT123" s="4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2">
      <c r="A124" s="75"/>
      <c r="B124" s="73" t="s">
        <v>55</v>
      </c>
      <c r="C124" s="74">
        <v>1.1</v>
      </c>
      <c r="D124" s="75">
        <v>22</v>
      </c>
      <c r="E124" s="74">
        <v>1</v>
      </c>
      <c r="F124" s="131">
        <v>80</v>
      </c>
      <c r="G124" s="75">
        <v>1</v>
      </c>
      <c r="H124" s="131">
        <v>5</v>
      </c>
      <c r="I124" s="74"/>
      <c r="J124" s="74"/>
      <c r="K124" s="74"/>
      <c r="L124" s="74"/>
      <c r="M124" s="74"/>
      <c r="N124" s="74"/>
      <c r="O124" s="74"/>
      <c r="P124" s="76"/>
      <c r="Q124" s="74"/>
      <c r="R124" s="74">
        <v>0.1</v>
      </c>
      <c r="S124" s="74"/>
      <c r="T124" s="74"/>
      <c r="U124" s="75"/>
      <c r="V124" s="74"/>
      <c r="W124" s="74"/>
      <c r="X124" s="74"/>
      <c r="Y124" s="75">
        <v>5</v>
      </c>
      <c r="Z124" s="74"/>
      <c r="AA124" s="74"/>
      <c r="AB124" s="76"/>
      <c r="AC124" s="74"/>
      <c r="AD124" s="74"/>
      <c r="AE124" s="111"/>
      <c r="AF124" s="74"/>
      <c r="AG124" s="74"/>
      <c r="AH124" s="74"/>
      <c r="AI124" s="76"/>
      <c r="AJ124" s="74"/>
      <c r="AK124" s="74"/>
      <c r="AL124" s="74"/>
      <c r="AM124" s="74"/>
      <c r="AN124" s="4"/>
      <c r="AO124" s="4"/>
      <c r="AP124" s="4"/>
      <c r="AQ124" s="4"/>
      <c r="AR124" s="4"/>
      <c r="AS124" s="4"/>
      <c r="AT124" s="4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2">
      <c r="A125" s="75"/>
      <c r="B125" s="73" t="s">
        <v>56</v>
      </c>
      <c r="C125" s="74">
        <v>1.3</v>
      </c>
      <c r="D125" s="75"/>
      <c r="E125" s="74"/>
      <c r="F125" s="75">
        <v>90</v>
      </c>
      <c r="G125" s="75">
        <v>5</v>
      </c>
      <c r="H125" s="76"/>
      <c r="I125" s="74"/>
      <c r="J125" s="74"/>
      <c r="K125" s="74"/>
      <c r="L125" s="74"/>
      <c r="M125" s="74"/>
      <c r="N125" s="74"/>
      <c r="O125" s="74"/>
      <c r="P125" s="76"/>
      <c r="Q125" s="74"/>
      <c r="R125" s="74"/>
      <c r="S125" s="74"/>
      <c r="T125" s="74"/>
      <c r="U125" s="74"/>
      <c r="V125" s="74"/>
      <c r="W125" s="74"/>
      <c r="X125" s="74"/>
      <c r="Y125" s="74">
        <v>0.1</v>
      </c>
      <c r="Z125" s="74"/>
      <c r="AA125" s="74"/>
      <c r="AB125" s="74"/>
      <c r="AC125" s="74"/>
      <c r="AD125" s="74"/>
      <c r="AE125" s="111"/>
      <c r="AF125" s="74"/>
      <c r="AG125" s="74"/>
      <c r="AH125" s="74"/>
      <c r="AI125" s="76"/>
      <c r="AJ125" s="74"/>
      <c r="AK125" s="74"/>
      <c r="AL125" s="74"/>
      <c r="AM125" s="74"/>
      <c r="AN125" s="4"/>
      <c r="AO125" s="4"/>
      <c r="AP125" s="4"/>
      <c r="AQ125" s="4"/>
      <c r="AR125" s="4"/>
      <c r="AS125" s="4"/>
      <c r="AT125" s="4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2">
      <c r="A126" s="75"/>
      <c r="B126" s="73" t="s">
        <v>57</v>
      </c>
      <c r="C126" s="74">
        <v>1.5</v>
      </c>
      <c r="D126" s="75"/>
      <c r="E126" s="74"/>
      <c r="F126" s="75">
        <v>40</v>
      </c>
      <c r="G126" s="75">
        <v>5</v>
      </c>
      <c r="H126" s="74"/>
      <c r="I126" s="74"/>
      <c r="J126" s="74"/>
      <c r="K126" s="74"/>
      <c r="L126" s="74"/>
      <c r="M126" s="74">
        <v>0.1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111"/>
      <c r="AF126" s="74"/>
      <c r="AG126" s="74"/>
      <c r="AH126" s="74"/>
      <c r="AI126" s="74"/>
      <c r="AJ126" s="74"/>
      <c r="AK126" s="74"/>
      <c r="AL126" s="74"/>
      <c r="AM126" s="74"/>
      <c r="AN126" s="4"/>
      <c r="AO126" s="4"/>
      <c r="AP126" s="4"/>
      <c r="AQ126" s="4"/>
      <c r="AR126" s="4"/>
      <c r="AS126" s="4"/>
      <c r="AT126" s="4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2">
      <c r="A127" s="75"/>
      <c r="B127" s="73" t="s">
        <v>58</v>
      </c>
      <c r="C127" s="74">
        <v>1.6</v>
      </c>
      <c r="D127" s="75"/>
      <c r="E127" s="74"/>
      <c r="F127" s="75">
        <v>15</v>
      </c>
      <c r="G127" s="74">
        <v>0.1</v>
      </c>
      <c r="H127" s="74"/>
      <c r="I127" s="74"/>
      <c r="J127" s="74"/>
      <c r="K127" s="74"/>
      <c r="L127" s="74"/>
      <c r="M127" s="75">
        <v>5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111"/>
      <c r="AF127" s="74"/>
      <c r="AG127" s="74"/>
      <c r="AH127" s="74"/>
      <c r="AI127" s="74"/>
      <c r="AJ127" s="74"/>
      <c r="AK127" s="74"/>
      <c r="AL127" s="74"/>
      <c r="AM127" s="74"/>
      <c r="AN127" s="4"/>
      <c r="AO127" s="4"/>
      <c r="AP127" s="4"/>
      <c r="AQ127" s="4"/>
      <c r="AR127" s="4"/>
      <c r="AS127" s="4"/>
      <c r="AT127" s="4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2">
      <c r="A128" s="75"/>
      <c r="B128" s="73" t="s">
        <v>59</v>
      </c>
      <c r="C128" s="74">
        <v>1.7</v>
      </c>
      <c r="D128" s="75">
        <v>45</v>
      </c>
      <c r="E128" s="74">
        <v>1.7</v>
      </c>
      <c r="F128" s="75">
        <v>15</v>
      </c>
      <c r="G128" s="74"/>
      <c r="H128" s="74"/>
      <c r="I128" s="74"/>
      <c r="J128" s="74"/>
      <c r="K128" s="74"/>
      <c r="L128" s="74"/>
      <c r="M128" s="74">
        <v>0.1</v>
      </c>
      <c r="N128" s="74"/>
      <c r="O128" s="74"/>
      <c r="P128" s="76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108"/>
      <c r="AF128" s="74"/>
      <c r="AG128" s="74"/>
      <c r="AH128" s="74"/>
      <c r="AI128" s="74"/>
      <c r="AJ128" s="74"/>
      <c r="AK128" s="74"/>
      <c r="AL128" s="74"/>
      <c r="AM128" s="74"/>
      <c r="AN128" s="4"/>
      <c r="AO128" s="4"/>
      <c r="AP128" s="4"/>
      <c r="AQ128" s="4"/>
      <c r="AR128" s="4"/>
      <c r="AS128" s="4"/>
      <c r="AT128" s="4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2">
      <c r="A129" s="75"/>
      <c r="B129" s="73" t="s">
        <v>60</v>
      </c>
      <c r="C129" s="74">
        <v>1.8</v>
      </c>
      <c r="D129" s="74"/>
      <c r="E129" s="74"/>
      <c r="F129" s="75">
        <v>20</v>
      </c>
      <c r="G129" s="74">
        <v>0.1</v>
      </c>
      <c r="H129" s="74"/>
      <c r="I129" s="74"/>
      <c r="J129" s="74"/>
      <c r="K129" s="74">
        <v>0.1</v>
      </c>
      <c r="L129" s="74"/>
      <c r="M129" s="75">
        <v>2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4"/>
      <c r="AO129" s="4"/>
      <c r="AP129" s="4"/>
      <c r="AQ129" s="4"/>
      <c r="AR129" s="4"/>
      <c r="AS129" s="4"/>
      <c r="AT129" s="4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6:8" ht="12">
      <c r="F130" s="4"/>
      <c r="H130" s="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74 B86 B98 B122 B13 B26 B38 B50 B62 B11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T36" sqref="T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 Laaksonen</dc:creator>
  <cp:keywords/>
  <dc:description/>
  <cp:lastModifiedBy>rami laaksonen</cp:lastModifiedBy>
  <cp:lastPrinted>2005-01-03T20:38:03Z</cp:lastPrinted>
  <dcterms:created xsi:type="dcterms:W3CDTF">1999-09-28T09:49:27Z</dcterms:created>
  <dcterms:modified xsi:type="dcterms:W3CDTF">2023-10-09T10:16:10Z</dcterms:modified>
  <cp:category/>
  <cp:version/>
  <cp:contentType/>
  <cp:contentStatus/>
</cp:coreProperties>
</file>